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480" windowHeight="11640" activeTab="0"/>
  </bookViews>
  <sheets>
    <sheet name="Điều chỉnh 2021-2025 (NSĐP)" sheetId="1" r:id="rId1"/>
    <sheet name="Điều chỉnh KH 2024 (NSĐP)" sheetId="2" r:id="rId2"/>
  </sheets>
  <definedNames>
    <definedName name="_xlnm.Print_Area" localSheetId="1">'Điều chỉnh KH 2024 (NSĐP)'!$A$1:$K$13</definedName>
    <definedName name="_xlnm.Print_Titles" localSheetId="0">'Điều chỉnh 2021-2025 (NSĐP)'!$5:$8</definedName>
  </definedNames>
  <calcPr fullCalcOnLoad="1"/>
</workbook>
</file>

<file path=xl/sharedStrings.xml><?xml version="1.0" encoding="utf-8"?>
<sst xmlns="http://schemas.openxmlformats.org/spreadsheetml/2006/main" count="82" uniqueCount="61">
  <si>
    <t>Tổng số (tất cả các nguồn vốn)</t>
  </si>
  <si>
    <t>Danh mục dự án</t>
  </si>
  <si>
    <t>TT</t>
  </si>
  <si>
    <t>Quyết định đầu tư</t>
  </si>
  <si>
    <t>Ghi chú</t>
  </si>
  <si>
    <t>Trong đó: NSĐP</t>
  </si>
  <si>
    <t>Các dự án hoàn thành, bàn giao, đưa vào sử dụng đến ngày 31/12/2023</t>
  </si>
  <si>
    <t>Các dự án chuyển tiếp hoàn thành sau năm 2024</t>
  </si>
  <si>
    <t>Nâng cấp các tuyến đường nội thị thị trấn Tủa Chùa, huyện Tủa Chùa</t>
  </si>
  <si>
    <t>3140 ngày 30/11/2021</t>
  </si>
  <si>
    <t>Trùng tu, tôn tạo kiến trúc thành Vàng Lồng xã Tả Phìn</t>
  </si>
  <si>
    <t>Số QĐ; ngày, tháng, năm ban hành</t>
  </si>
  <si>
    <t>Tổng số</t>
  </si>
  <si>
    <t>Tăng</t>
  </si>
  <si>
    <t>Giảm</t>
  </si>
  <si>
    <t>I</t>
  </si>
  <si>
    <t>II</t>
  </si>
  <si>
    <t>Thanh toán nợ XDCB</t>
  </si>
  <si>
    <t>Trong đó</t>
  </si>
  <si>
    <t>TỔNG CỘNG</t>
  </si>
  <si>
    <t>Sổ QĐ; ngày, tháng, năm ban hành</t>
  </si>
  <si>
    <t>TMĐT</t>
  </si>
  <si>
    <t>Thu hồi các khoản ứng trước</t>
  </si>
  <si>
    <t>Điều chỉnh tăng</t>
  </si>
  <si>
    <t>Điều chỉnh giảm</t>
  </si>
  <si>
    <t>Trong đó: vốn NSĐP</t>
  </si>
  <si>
    <t>Trong đó: Vốn NSĐP</t>
  </si>
  <si>
    <t>Kế hoạch trung hạn vốn NSĐP 2021-2025 sau điều chỉnh</t>
  </si>
  <si>
    <t>Đầu tư xây dựng thao trường huấn luyện tổng hợp của huyện</t>
  </si>
  <si>
    <t>Hạ tầng khu trung tâm hành chính mới của xã Mường Báng (giai đoạn 1)</t>
  </si>
  <si>
    <t>Biểu số 01</t>
  </si>
  <si>
    <t>Biểu số 02</t>
  </si>
  <si>
    <t>Đơn vị tính: Triệu đồng.</t>
  </si>
  <si>
    <t>ĐIỀU CHỈNH KẾ HOẠCH ĐẦU TƯ CÔNG TRUNG HẠN VỐN NGÂN SÁCH ĐỊA PHƯƠNG
CẤP HUYỆN QUẢN LÝ GIAI ĐOẠN 2021-2025, HUYỆN TỦA CHÙA</t>
  </si>
  <si>
    <t>(Đơn vị tính: Triệu đồng)</t>
  </si>
  <si>
    <t>ĐIỀU CHỈNH KẾ HOẠCH ĐẦU TƯ CÔNG TRUNG HẠN VỐN NGÂN SÁCH ĐỊA PHƯƠNG CẤP HUYỆN QUẢN LÝ
NĂM 2024, HUYỆN TỦA CHÙA</t>
  </si>
  <si>
    <t>Kế hoạch năm 2024 vốn NSĐP đã giao</t>
  </si>
  <si>
    <t>Kế hoạch vốn năm 2024 sau điều chỉnh</t>
  </si>
  <si>
    <t>Đo đạc, cắm mốc, giải phóng mặt bằng thực hiện công trình xây dựng Trạm Y tế xã Mường Báng, huyện Tủa Chùa</t>
  </si>
  <si>
    <t>Trụ sở Đảng ủy - HĐND và UBND xã Huổi Só</t>
  </si>
  <si>
    <t>Nâng cấp, sửa chữa nhà khách Huyện ủy - HĐND và UBND huyện Tủa Chùa</t>
  </si>
  <si>
    <t>3228 ngày 14/12/2021</t>
  </si>
  <si>
    <t>Nâng cấp, sửa chữa Nhà tập luyện và thi đấu, Trung tâm Hội nghị huyện Tủa Chùa</t>
  </si>
  <si>
    <t>Dự án sắp xếp ổn định dân cư bản Huổi Só, xã Huổi Só, huyện Tủa Chùa</t>
  </si>
  <si>
    <t>Khu xử lý chất thải rắn huyện Tủa Chùa</t>
  </si>
  <si>
    <t>Quy hoạch chi tiết xây dựng tỷ lệ 1/500 khu trung tâm xã Mường Báng (sau khi điều chỉnh địa giới hành chính) và cắm mốc theo quy hoạch chi tiết được duyệt</t>
  </si>
  <si>
    <t>Quy hoạch chi tiết xây dựng tỷ lệ 1/500 khu trung tâm xã Huổi Só</t>
  </si>
  <si>
    <t>Điều chỉnh Quy hoạch chung thị trấn Tủa Chùa, huyện Tủa Chùa, tỉnh Điện Biên đến năm 2035</t>
  </si>
  <si>
    <t>Trường Mầm non Thị trấn Tủa Chùa (Giai đoạn 2)</t>
  </si>
  <si>
    <t>Hỗ trợ người có công cách mạng về nhà ở</t>
  </si>
  <si>
    <t>Bố trí cho các dự án khởi công mới giai đoạn 2021-2025</t>
  </si>
  <si>
    <t>Bố trí vôn cho các dự án đã hoàn thành còn thiếu vốn (thanh toán dứt điểm)</t>
  </si>
  <si>
    <t>Xây dựng trường PTDT bán trú tiểu học xã Mường Đun, huyện Tủa Chùa</t>
  </si>
  <si>
    <t>Dự án khởi công mới trong giai đoạn 2021-2025</t>
  </si>
  <si>
    <t>III</t>
  </si>
  <si>
    <t>Xây dựng điểm du lịch Đông Phi, thị trấn Tủa Chùa</t>
  </si>
  <si>
    <t>Lồng ghép vốn NSĐP cấp tỉnh quản lý</t>
  </si>
  <si>
    <t>Chuyển giai đoạn 2026-2030</t>
  </si>
  <si>
    <t>Tổng nhu cầu kế hoạch trung hạn vốn NSĐP 2021-2025</t>
  </si>
  <si>
    <t>Điều chỉnh kế hoạch vốn năm 2024</t>
  </si>
  <si>
    <t>(kèm theo Tờ trình số             /TTr-UBND ngày            tháng 6 năm 2024 của UBND huyện Tủa Chùa</t>
  </si>
</sst>
</file>

<file path=xl/styles.xml><?xml version="1.0" encoding="utf-8"?>
<styleSheet xmlns="http://schemas.openxmlformats.org/spreadsheetml/2006/main">
  <numFmts count="49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-;\-* #,##0_-;_-* &quot;-&quot;_-;_-@_-"/>
    <numFmt numFmtId="173" formatCode="_-* #,##0.00_-;\-* #,##0.00_-;_-* &quot;-&quot;??_-;_-@_-"/>
    <numFmt numFmtId="174" formatCode="&quot;$&quot;#,##0;\-&quot;$&quot;#,##0"/>
    <numFmt numFmtId="175" formatCode="&quot;$&quot;#,##0;[Red]\-&quot;$&quot;#,##0"/>
    <numFmt numFmtId="176" formatCode="&quot;$&quot;#,##0.00;\-&quot;$&quot;#,##0.00"/>
    <numFmt numFmtId="177" formatCode="&quot;$&quot;#,##0.00;[Red]\-&quot;$&quot;#,##0.00"/>
    <numFmt numFmtId="178" formatCode="_-&quot;$&quot;* #,##0_-;\-&quot;$&quot;* #,##0_-;_-&quot;$&quot;* &quot;-&quot;_-;_-@_-"/>
    <numFmt numFmtId="179" formatCode="_-&quot;$&quot;* #,##0.00_-;\-&quot;$&quot;* #,##0.00_-;_-&quot;$&quot;* &quot;-&quot;??_-;_-@_-"/>
    <numFmt numFmtId="180" formatCode="_-* #,##0.00\ _V_N_D_-;\-* #,##0.00\ _V_N_D_-;_-* &quot;-&quot;??\ _V_N_D_-;_-@_-"/>
    <numFmt numFmtId="181" formatCode="#,##0;[Red]#,##0"/>
    <numFmt numFmtId="182" formatCode="#,##0.0"/>
    <numFmt numFmtId="183" formatCode="_(* #,##0_);_(* \(#,##0\);_(* &quot;-&quot;??_);_(@_)"/>
    <numFmt numFmtId="184" formatCode="_(* #,##0.0_);_(* \(#,##0.0\);_(* &quot;-&quot;??_);_(@_)"/>
    <numFmt numFmtId="185" formatCode="#,##0.000"/>
    <numFmt numFmtId="186" formatCode="0.0"/>
    <numFmt numFmtId="187" formatCode="0.000"/>
    <numFmt numFmtId="188" formatCode="_-* #,##0.00\ _₫_-;\-* #,##0.00\ _₫_-;_-* &quot;-&quot;&quot;?&quot;&quot;?&quot;\ _₫_-;_-@_-"/>
    <numFmt numFmtId="189" formatCode="_(* #,##0.000_);_(* \(#,##0.000\);_(* &quot;-&quot;??_);_(@_)"/>
    <numFmt numFmtId="190" formatCode="_(* #,##0.0000_);_(* \(#,##0.0000\);_(* &quot;-&quot;??_);_(@_)"/>
    <numFmt numFmtId="191" formatCode="_-* #,##0\ _₫_-;\-* #,##0\ _₫_-;_-* &quot;-&quot;&quot;?&quot;&quot;?&quot;\ _₫_-;_-@_-"/>
    <numFmt numFmtId="192" formatCode="_-* #,##0\ _₫_-;\-* #,##0\ _₫_-;_-* &quot;-&quot;??\ _₫_-;_-@_-"/>
    <numFmt numFmtId="193" formatCode="&quot;$&quot;#,##0.00"/>
    <numFmt numFmtId="194" formatCode="_-* #,##0.0\ _₫_-;\-* #,##0.0\ _₫_-;_-* &quot;-&quot;??\ _₫_-;_-@_-"/>
    <numFmt numFmtId="195" formatCode="0.0%"/>
    <numFmt numFmtId="196" formatCode="_(* #,##0.000_);_(* \(#,##0.000\);_(* &quot;-&quot;???_);_(@_)"/>
    <numFmt numFmtId="197" formatCode="_(* #,##0.00000_);_(* \(#,##0.00000\);_(* &quot;-&quot;??_);_(@_)"/>
    <numFmt numFmtId="198" formatCode="_(* #,##0.000000_);_(* \(#,##0.000000\);_(* &quot;-&quot;??_);_(@_)"/>
    <numFmt numFmtId="199" formatCode="&quot;Có&quot;;&quot;Có&quot;;&quot;Không&quot;"/>
    <numFmt numFmtId="200" formatCode="&quot;Đúng&quot;;&quot;Đúng&quot;;&quot;Sai&quot;"/>
    <numFmt numFmtId="201" formatCode="&quot;Bật&quot;;&quot;Bật&quot;;&quot;Tắt&quot;"/>
    <numFmt numFmtId="202" formatCode="[$€-2]\ #,##0.00_);[Red]\([$€-2]\ #,##0.00\)"/>
    <numFmt numFmtId="203" formatCode="\+#,#00"/>
    <numFmt numFmtId="204" formatCode="\-#,#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Times New Roman"/>
      <family val="1"/>
    </font>
    <font>
      <sz val="12"/>
      <name val=".VnTime"/>
      <family val="2"/>
    </font>
    <font>
      <sz val="11"/>
      <color indexed="8"/>
      <name val="Helvetica Neue"/>
      <family val="0"/>
    </font>
    <font>
      <sz val="11"/>
      <color indexed="8"/>
      <name val="Arial"/>
      <family val="2"/>
    </font>
    <font>
      <sz val="10"/>
      <name val="Helv"/>
      <family val="2"/>
    </font>
    <font>
      <sz val="10"/>
      <name val=".VnTime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i/>
      <sz val="16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6"/>
      <color theme="1"/>
      <name val="Times New Roman"/>
      <family val="1"/>
    </font>
    <font>
      <i/>
      <sz val="16"/>
      <color theme="1"/>
      <name val="Times New Roman"/>
      <family val="1"/>
    </font>
    <font>
      <i/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8" fillId="26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8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27" borderId="2" applyNumberFormat="0" applyAlignment="0" applyProtection="0"/>
    <xf numFmtId="17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1" applyNumberFormat="0" applyAlignment="0" applyProtection="0"/>
    <xf numFmtId="0" fontId="7" fillId="0" borderId="0">
      <alignment/>
      <protection/>
    </xf>
    <xf numFmtId="0" fontId="48" fillId="0" borderId="6" applyNumberFormat="0" applyFill="0" applyAlignment="0" applyProtection="0"/>
    <xf numFmtId="0" fontId="49" fillId="30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 applyNumberFormat="0" applyFill="0" applyBorder="0" applyProtection="0">
      <alignment vertical="top"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31" borderId="7" applyNumberFormat="0" applyFont="0" applyAlignment="0" applyProtection="0"/>
    <xf numFmtId="0" fontId="50" fillId="26" borderId="8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10" fillId="32" borderId="10" xfId="69" applyFont="1" applyFill="1" applyBorder="1" applyAlignment="1">
      <alignment horizontal="justify" vertical="center" wrapText="1"/>
      <protection/>
    </xf>
    <xf numFmtId="0" fontId="9" fillId="32" borderId="10" xfId="69" applyFont="1" applyFill="1" applyBorder="1" applyAlignment="1">
      <alignment horizontal="justify" vertical="center" wrapText="1"/>
      <protection/>
    </xf>
    <xf numFmtId="1" fontId="9" fillId="0" borderId="10" xfId="78" applyNumberFormat="1" applyFont="1" applyFill="1" applyBorder="1" applyAlignment="1">
      <alignment vertical="center" wrapText="1"/>
      <protection/>
    </xf>
    <xf numFmtId="183" fontId="10" fillId="0" borderId="10" xfId="44" applyNumberFormat="1" applyFont="1" applyFill="1" applyBorder="1" applyAlignment="1">
      <alignment horizontal="right" vertical="center"/>
    </xf>
    <xf numFmtId="0" fontId="54" fillId="0" borderId="0" xfId="0" applyFont="1" applyAlignment="1">
      <alignment vertical="center"/>
    </xf>
    <xf numFmtId="0" fontId="55" fillId="0" borderId="10" xfId="0" applyFont="1" applyBorder="1" applyAlignment="1">
      <alignment vertical="center"/>
    </xf>
    <xf numFmtId="183" fontId="55" fillId="0" borderId="10" xfId="0" applyNumberFormat="1" applyFont="1" applyBorder="1" applyAlignment="1">
      <alignment vertical="center"/>
    </xf>
    <xf numFmtId="0" fontId="55" fillId="0" borderId="0" xfId="0" applyFont="1" applyAlignment="1">
      <alignment vertical="center"/>
    </xf>
    <xf numFmtId="183" fontId="54" fillId="0" borderId="10" xfId="0" applyNumberFormat="1" applyFont="1" applyBorder="1" applyAlignment="1">
      <alignment vertical="center"/>
    </xf>
    <xf numFmtId="0" fontId="54" fillId="0" borderId="0" xfId="0" applyFont="1" applyAlignment="1">
      <alignment/>
    </xf>
    <xf numFmtId="3" fontId="55" fillId="0" borderId="10" xfId="0" applyNumberFormat="1" applyFont="1" applyBorder="1" applyAlignment="1">
      <alignment vertical="center"/>
    </xf>
    <xf numFmtId="0" fontId="55" fillId="0" borderId="10" xfId="0" applyFont="1" applyBorder="1" applyAlignment="1">
      <alignment/>
    </xf>
    <xf numFmtId="0" fontId="54" fillId="0" borderId="10" xfId="0" applyFont="1" applyBorder="1" applyAlignment="1">
      <alignment/>
    </xf>
    <xf numFmtId="183" fontId="54" fillId="0" borderId="10" xfId="44" applyNumberFormat="1" applyFont="1" applyBorder="1" applyAlignment="1">
      <alignment vertical="center"/>
    </xf>
    <xf numFmtId="0" fontId="54" fillId="0" borderId="10" xfId="0" applyFont="1" applyBorder="1" applyAlignment="1">
      <alignment horizontal="center" vertical="center" wrapText="1"/>
    </xf>
    <xf numFmtId="182" fontId="10" fillId="32" borderId="10" xfId="78" applyNumberFormat="1" applyFont="1" applyFill="1" applyBorder="1" applyAlignment="1">
      <alignment horizontal="center" vertical="center" wrapText="1"/>
      <protection/>
    </xf>
    <xf numFmtId="3" fontId="10" fillId="32" borderId="10" xfId="46" applyNumberFormat="1" applyFont="1" applyFill="1" applyBorder="1" applyAlignment="1">
      <alignment horizontal="right" vertical="center" wrapText="1"/>
    </xf>
    <xf numFmtId="0" fontId="54" fillId="0" borderId="10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6" fillId="33" borderId="10" xfId="0" applyFont="1" applyFill="1" applyBorder="1" applyAlignment="1">
      <alignment horizontal="center" vertical="center" wrapText="1"/>
    </xf>
    <xf numFmtId="0" fontId="55" fillId="0" borderId="0" xfId="0" applyFont="1" applyAlignment="1">
      <alignment/>
    </xf>
    <xf numFmtId="49" fontId="9" fillId="32" borderId="10" xfId="0" applyNumberFormat="1" applyFont="1" applyFill="1" applyBorder="1" applyAlignment="1">
      <alignment horizontal="left" vertical="center" wrapText="1"/>
    </xf>
    <xf numFmtId="183" fontId="10" fillId="0" borderId="10" xfId="54" applyNumberFormat="1" applyFont="1" applyBorder="1" applyAlignment="1">
      <alignment horizontal="center" vertical="center"/>
    </xf>
    <xf numFmtId="1" fontId="10" fillId="0" borderId="10" xfId="78" applyNumberFormat="1" applyFont="1" applyBorder="1" applyAlignment="1">
      <alignment horizontal="right" vertical="center"/>
      <protection/>
    </xf>
    <xf numFmtId="183" fontId="9" fillId="0" borderId="10" xfId="54" applyNumberFormat="1" applyFont="1" applyBorder="1" applyAlignment="1">
      <alignment horizontal="center" vertical="center"/>
    </xf>
    <xf numFmtId="183" fontId="55" fillId="0" borderId="10" xfId="0" applyNumberFormat="1" applyFont="1" applyBorder="1" applyAlignment="1">
      <alignment/>
    </xf>
    <xf numFmtId="0" fontId="10" fillId="32" borderId="10" xfId="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/>
    </xf>
    <xf numFmtId="183" fontId="10" fillId="32" borderId="10" xfId="54" applyNumberFormat="1" applyFont="1" applyFill="1" applyBorder="1" applyAlignment="1">
      <alignment horizontal="center" vertical="center"/>
    </xf>
    <xf numFmtId="0" fontId="10" fillId="32" borderId="0" xfId="0" applyFont="1" applyFill="1" applyAlignment="1">
      <alignment/>
    </xf>
    <xf numFmtId="183" fontId="54" fillId="0" borderId="10" xfId="0" applyNumberFormat="1" applyFont="1" applyBorder="1" applyAlignment="1">
      <alignment/>
    </xf>
    <xf numFmtId="0" fontId="10" fillId="34" borderId="10" xfId="40" applyFont="1" applyFill="1" applyBorder="1" applyAlignment="1">
      <alignment horizontal="left" vertical="center" wrapText="1"/>
      <protection/>
    </xf>
    <xf numFmtId="0" fontId="56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7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 wrapText="1"/>
    </xf>
    <xf numFmtId="0" fontId="58" fillId="0" borderId="0" xfId="0" applyFont="1" applyAlignment="1">
      <alignment horizontal="center" vertical="center"/>
    </xf>
    <xf numFmtId="0" fontId="59" fillId="0" borderId="14" xfId="0" applyFont="1" applyBorder="1" applyAlignment="1">
      <alignment horizontal="right"/>
    </xf>
    <xf numFmtId="0" fontId="55" fillId="0" borderId="10" xfId="0" applyFont="1" applyBorder="1" applyAlignment="1">
      <alignment horizontal="center" vertical="center"/>
    </xf>
    <xf numFmtId="0" fontId="56" fillId="33" borderId="10" xfId="0" applyFont="1" applyFill="1" applyBorder="1" applyAlignment="1">
      <alignment horizontal="center" vertical="center" wrapText="1"/>
    </xf>
    <xf numFmtId="0" fontId="60" fillId="0" borderId="0" xfId="0" applyFont="1" applyAlignment="1">
      <alignment horizontal="center" vertical="center"/>
    </xf>
    <xf numFmtId="0" fontId="60" fillId="0" borderId="0" xfId="0" applyFont="1" applyAlignment="1">
      <alignment horizontal="center" vertical="center" wrapText="1"/>
    </xf>
    <xf numFmtId="0" fontId="61" fillId="0" borderId="0" xfId="0" applyFont="1" applyAlignment="1">
      <alignment horizontal="center" vertical="center"/>
    </xf>
  </cellXfs>
  <cellStyles count="7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ình thường 2" xfId="40"/>
    <cellStyle name="Bình thường 2 3" xfId="41"/>
    <cellStyle name="Bình thường 3" xfId="42"/>
    <cellStyle name="Calculation" xfId="43"/>
    <cellStyle name="Comma" xfId="44"/>
    <cellStyle name="Comma [0]" xfId="45"/>
    <cellStyle name="Comma 10 10" xfId="46"/>
    <cellStyle name="Comma 2" xfId="47"/>
    <cellStyle name="Comma 3" xfId="48"/>
    <cellStyle name="Comma 6" xfId="49"/>
    <cellStyle name="Comma 7" xfId="50"/>
    <cellStyle name="Currency" xfId="51"/>
    <cellStyle name="Currency [0]" xfId="52"/>
    <cellStyle name="Check Cell" xfId="53"/>
    <cellStyle name="Dấu phẩy 2" xfId="54"/>
    <cellStyle name="Dấu phẩy 2 2" xfId="55"/>
    <cellStyle name="Dấu phẩy 3" xfId="56"/>
    <cellStyle name="Explanatory Text" xfId="57"/>
    <cellStyle name="Followed Hyperlink" xfId="58"/>
    <cellStyle name="Good" xfId="59"/>
    <cellStyle name="Heading 1" xfId="60"/>
    <cellStyle name="Heading 2" xfId="61"/>
    <cellStyle name="Heading 3" xfId="62"/>
    <cellStyle name="Heading 4" xfId="63"/>
    <cellStyle name="Hyperlink" xfId="64"/>
    <cellStyle name="Input" xfId="65"/>
    <cellStyle name="Kiểu 1" xfId="66"/>
    <cellStyle name="Linked Cell" xfId="67"/>
    <cellStyle name="Neutral" xfId="68"/>
    <cellStyle name="Normal 19" xfId="69"/>
    <cellStyle name="Normal 2" xfId="70"/>
    <cellStyle name="Normal 2 2" xfId="71"/>
    <cellStyle name="Normal 3" xfId="72"/>
    <cellStyle name="Normal 5" xfId="73"/>
    <cellStyle name="Normal 6" xfId="74"/>
    <cellStyle name="Normal 7" xfId="75"/>
    <cellStyle name="Normal 7 2" xfId="76"/>
    <cellStyle name="Normal 8" xfId="77"/>
    <cellStyle name="Normal_Bieu mau (CV )" xfId="78"/>
    <cellStyle name="Note" xfId="79"/>
    <cellStyle name="Output" xfId="80"/>
    <cellStyle name="Percent" xfId="81"/>
    <cellStyle name="Percent 2" xfId="82"/>
    <cellStyle name="Style 1 2 2" xfId="83"/>
    <cellStyle name="Title" xfId="84"/>
    <cellStyle name="Total" xfId="85"/>
    <cellStyle name="Warning Text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view="pageBreakPreview" zoomScale="55" zoomScaleNormal="70" zoomScaleSheetLayoutView="55" zoomScalePageLayoutView="0" workbookViewId="0" topLeftCell="A1">
      <selection activeCell="A2" sqref="A2:P2"/>
    </sheetView>
  </sheetViews>
  <sheetFormatPr defaultColWidth="8.7109375" defaultRowHeight="15"/>
  <cols>
    <col min="1" max="1" width="4.28125" style="19" customWidth="1"/>
    <col min="2" max="2" width="50.57421875" style="10" customWidth="1"/>
    <col min="3" max="3" width="10.421875" style="10" hidden="1" customWidth="1"/>
    <col min="4" max="4" width="11.28125" style="10" hidden="1" customWidth="1"/>
    <col min="5" max="5" width="10.421875" style="10" hidden="1" customWidth="1"/>
    <col min="6" max="15" width="11.00390625" style="10" customWidth="1"/>
    <col min="16" max="16" width="13.8515625" style="10" customWidth="1"/>
    <col min="17" max="16384" width="8.7109375" style="10" customWidth="1"/>
  </cols>
  <sheetData>
    <row r="1" spans="1:16" ht="20.25" customHeight="1">
      <c r="A1" s="39" t="s">
        <v>30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</row>
    <row r="2" spans="1:16" ht="44.25" customHeight="1">
      <c r="A2" s="40" t="s">
        <v>33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</row>
    <row r="3" spans="1:16" ht="24" customHeight="1">
      <c r="A3" s="41" t="str">
        <f>+'Điều chỉnh KH 2024 (NSĐP)'!A3:K3</f>
        <v>(kèm theo Tờ trình số             /TTr-UBND ngày            tháng 6 năm 2024 của UBND huyện Tủa Chùa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</row>
    <row r="4" spans="14:16" ht="21" customHeight="1">
      <c r="N4" s="42" t="s">
        <v>34</v>
      </c>
      <c r="O4" s="42"/>
      <c r="P4" s="42"/>
    </row>
    <row r="5" spans="1:16" ht="40.5" customHeight="1">
      <c r="A5" s="43" t="s">
        <v>2</v>
      </c>
      <c r="B5" s="35" t="s">
        <v>1</v>
      </c>
      <c r="C5" s="35" t="s">
        <v>3</v>
      </c>
      <c r="D5" s="35"/>
      <c r="E5" s="35"/>
      <c r="F5" s="34" t="s">
        <v>58</v>
      </c>
      <c r="G5" s="34"/>
      <c r="H5" s="34"/>
      <c r="I5" s="34"/>
      <c r="J5" s="44" t="s">
        <v>23</v>
      </c>
      <c r="K5" s="44" t="s">
        <v>24</v>
      </c>
      <c r="L5" s="34" t="s">
        <v>27</v>
      </c>
      <c r="M5" s="34"/>
      <c r="N5" s="34"/>
      <c r="O5" s="34"/>
      <c r="P5" s="35" t="s">
        <v>4</v>
      </c>
    </row>
    <row r="6" spans="1:16" ht="35.25" customHeight="1">
      <c r="A6" s="43"/>
      <c r="B6" s="35"/>
      <c r="C6" s="34" t="s">
        <v>20</v>
      </c>
      <c r="D6" s="35" t="s">
        <v>21</v>
      </c>
      <c r="E6" s="35"/>
      <c r="F6" s="34" t="s">
        <v>0</v>
      </c>
      <c r="G6" s="34" t="s">
        <v>12</v>
      </c>
      <c r="H6" s="34" t="s">
        <v>25</v>
      </c>
      <c r="I6" s="34"/>
      <c r="J6" s="44"/>
      <c r="K6" s="44"/>
      <c r="L6" s="34" t="s">
        <v>0</v>
      </c>
      <c r="M6" s="34" t="s">
        <v>25</v>
      </c>
      <c r="N6" s="34"/>
      <c r="O6" s="34"/>
      <c r="P6" s="35"/>
    </row>
    <row r="7" spans="1:16" ht="22.5" customHeight="1">
      <c r="A7" s="43"/>
      <c r="B7" s="35"/>
      <c r="C7" s="34"/>
      <c r="D7" s="34" t="s">
        <v>0</v>
      </c>
      <c r="E7" s="34" t="s">
        <v>26</v>
      </c>
      <c r="F7" s="34"/>
      <c r="G7" s="34"/>
      <c r="H7" s="35" t="s">
        <v>18</v>
      </c>
      <c r="I7" s="35"/>
      <c r="J7" s="44"/>
      <c r="K7" s="44"/>
      <c r="L7" s="34"/>
      <c r="M7" s="34" t="s">
        <v>12</v>
      </c>
      <c r="N7" s="35" t="s">
        <v>18</v>
      </c>
      <c r="O7" s="35"/>
      <c r="P7" s="35"/>
    </row>
    <row r="8" spans="1:16" ht="78" customHeight="1">
      <c r="A8" s="43"/>
      <c r="B8" s="35"/>
      <c r="C8" s="34"/>
      <c r="D8" s="34"/>
      <c r="E8" s="34"/>
      <c r="F8" s="34"/>
      <c r="G8" s="34"/>
      <c r="H8" s="21" t="s">
        <v>22</v>
      </c>
      <c r="I8" s="21" t="s">
        <v>17</v>
      </c>
      <c r="J8" s="44"/>
      <c r="K8" s="44"/>
      <c r="L8" s="34"/>
      <c r="M8" s="34"/>
      <c r="N8" s="21" t="s">
        <v>22</v>
      </c>
      <c r="O8" s="21" t="s">
        <v>17</v>
      </c>
      <c r="P8" s="35"/>
    </row>
    <row r="9" spans="1:16" s="22" customFormat="1" ht="29.25" customHeight="1">
      <c r="A9" s="20"/>
      <c r="B9" s="20" t="s">
        <v>19</v>
      </c>
      <c r="C9" s="6"/>
      <c r="D9" s="11">
        <f>D10+D12</f>
        <v>4397</v>
      </c>
      <c r="E9" s="11">
        <f>E10+E12</f>
        <v>4397</v>
      </c>
      <c r="F9" s="7">
        <f>+G9</f>
        <v>93875</v>
      </c>
      <c r="G9" s="7">
        <f>+G10+G14+G15</f>
        <v>93875</v>
      </c>
      <c r="H9" s="7">
        <f aca="true" t="shared" si="0" ref="H9:O9">+H10+H14+H15</f>
        <v>0</v>
      </c>
      <c r="I9" s="7">
        <f t="shared" si="0"/>
        <v>0</v>
      </c>
      <c r="J9" s="7">
        <f t="shared" si="0"/>
        <v>14808</v>
      </c>
      <c r="K9" s="7">
        <f t="shared" si="0"/>
        <v>14808</v>
      </c>
      <c r="L9" s="7">
        <f t="shared" si="0"/>
        <v>93875</v>
      </c>
      <c r="M9" s="7">
        <f t="shared" si="0"/>
        <v>93875</v>
      </c>
      <c r="N9" s="7">
        <f t="shared" si="0"/>
        <v>0</v>
      </c>
      <c r="O9" s="7">
        <f t="shared" si="0"/>
        <v>0</v>
      </c>
      <c r="P9" s="12"/>
    </row>
    <row r="10" spans="1:16" s="22" customFormat="1" ht="36" customHeight="1">
      <c r="A10" s="20" t="s">
        <v>15</v>
      </c>
      <c r="B10" s="23" t="s">
        <v>53</v>
      </c>
      <c r="C10" s="12"/>
      <c r="D10" s="7">
        <f>+D11</f>
        <v>2897</v>
      </c>
      <c r="E10" s="7">
        <f>+E11</f>
        <v>2897</v>
      </c>
      <c r="F10" s="7">
        <f>SUM(F11:F13)</f>
        <v>27390</v>
      </c>
      <c r="G10" s="7">
        <f>SUM(G11:G13)</f>
        <v>27390</v>
      </c>
      <c r="H10" s="7">
        <f aca="true" t="shared" si="1" ref="H10:O10">SUM(H11:H13)</f>
        <v>0</v>
      </c>
      <c r="I10" s="7">
        <f t="shared" si="1"/>
        <v>0</v>
      </c>
      <c r="J10" s="7">
        <f t="shared" si="1"/>
        <v>0</v>
      </c>
      <c r="K10" s="7">
        <f t="shared" si="1"/>
        <v>1038</v>
      </c>
      <c r="L10" s="7">
        <f t="shared" si="1"/>
        <v>26352</v>
      </c>
      <c r="M10" s="7">
        <f t="shared" si="1"/>
        <v>26352</v>
      </c>
      <c r="N10" s="7">
        <f t="shared" si="1"/>
        <v>0</v>
      </c>
      <c r="O10" s="7">
        <f t="shared" si="1"/>
        <v>0</v>
      </c>
      <c r="P10" s="12"/>
    </row>
    <row r="11" spans="1:16" ht="36" customHeight="1">
      <c r="A11" s="18">
        <v>1</v>
      </c>
      <c r="B11" s="1" t="s">
        <v>52</v>
      </c>
      <c r="C11" s="13"/>
      <c r="D11" s="9">
        <f>+E11</f>
        <v>2897</v>
      </c>
      <c r="E11" s="4">
        <v>2897</v>
      </c>
      <c r="F11" s="24">
        <f>+G11</f>
        <v>2400</v>
      </c>
      <c r="G11" s="24">
        <v>2400</v>
      </c>
      <c r="H11" s="13"/>
      <c r="I11" s="13"/>
      <c r="J11" s="25"/>
      <c r="K11" s="25"/>
      <c r="L11" s="9">
        <f>+M11</f>
        <v>2400</v>
      </c>
      <c r="M11" s="9">
        <f>+F11-K11</f>
        <v>2400</v>
      </c>
      <c r="N11" s="13"/>
      <c r="O11" s="13"/>
      <c r="P11" s="36" t="s">
        <v>56</v>
      </c>
    </row>
    <row r="12" spans="1:16" s="22" customFormat="1" ht="36" customHeight="1">
      <c r="A12" s="18">
        <v>2</v>
      </c>
      <c r="B12" s="1" t="s">
        <v>8</v>
      </c>
      <c r="C12" s="12"/>
      <c r="D12" s="7">
        <f>SUM(D13:D13)</f>
        <v>1500</v>
      </c>
      <c r="E12" s="7">
        <f>SUM(E13:E13)</f>
        <v>1500</v>
      </c>
      <c r="F12" s="24">
        <f aca="true" t="shared" si="2" ref="F12:F28">+G12</f>
        <v>15000</v>
      </c>
      <c r="G12" s="9">
        <v>15000</v>
      </c>
      <c r="H12" s="7">
        <f>SUM(H13:H13)</f>
        <v>0</v>
      </c>
      <c r="I12" s="7">
        <f>SUM(I13:I13)</f>
        <v>0</v>
      </c>
      <c r="J12" s="13"/>
      <c r="K12" s="17">
        <v>765</v>
      </c>
      <c r="L12" s="9">
        <f>+M12</f>
        <v>14235</v>
      </c>
      <c r="M12" s="9">
        <f>+G12-K12</f>
        <v>14235</v>
      </c>
      <c r="N12" s="7"/>
      <c r="O12" s="7"/>
      <c r="P12" s="37"/>
    </row>
    <row r="13" spans="1:16" ht="36" customHeight="1">
      <c r="A13" s="18">
        <v>3</v>
      </c>
      <c r="B13" s="1" t="s">
        <v>40</v>
      </c>
      <c r="C13" s="13"/>
      <c r="D13" s="14">
        <f>+E13</f>
        <v>1500</v>
      </c>
      <c r="E13" s="14">
        <v>1500</v>
      </c>
      <c r="F13" s="24">
        <f t="shared" si="2"/>
        <v>9990</v>
      </c>
      <c r="G13" s="24">
        <v>9990</v>
      </c>
      <c r="H13" s="13"/>
      <c r="I13" s="13"/>
      <c r="J13" s="13"/>
      <c r="K13" s="17">
        <v>273</v>
      </c>
      <c r="L13" s="14">
        <f>+M13</f>
        <v>9717</v>
      </c>
      <c r="M13" s="14">
        <f>+G13-K13</f>
        <v>9717</v>
      </c>
      <c r="N13" s="13"/>
      <c r="O13" s="13"/>
      <c r="P13" s="38"/>
    </row>
    <row r="14" spans="1:16" s="22" customFormat="1" ht="36" customHeight="1">
      <c r="A14" s="20" t="s">
        <v>16</v>
      </c>
      <c r="B14" s="2" t="s">
        <v>51</v>
      </c>
      <c r="C14" s="12"/>
      <c r="D14" s="12"/>
      <c r="E14" s="12"/>
      <c r="F14" s="26">
        <f t="shared" si="2"/>
        <v>9690</v>
      </c>
      <c r="G14" s="26">
        <v>9690</v>
      </c>
      <c r="H14" s="12"/>
      <c r="I14" s="12"/>
      <c r="J14" s="12"/>
      <c r="K14" s="12"/>
      <c r="L14" s="26">
        <f>+M14</f>
        <v>9690</v>
      </c>
      <c r="M14" s="26">
        <f>+G14</f>
        <v>9690</v>
      </c>
      <c r="N14" s="12"/>
      <c r="O14" s="27"/>
      <c r="P14" s="12"/>
    </row>
    <row r="15" spans="1:16" s="22" customFormat="1" ht="36" customHeight="1">
      <c r="A15" s="20" t="s">
        <v>54</v>
      </c>
      <c r="B15" s="2" t="s">
        <v>50</v>
      </c>
      <c r="C15" s="12"/>
      <c r="D15" s="12"/>
      <c r="E15" s="12"/>
      <c r="F15" s="26">
        <f aca="true" t="shared" si="3" ref="F15:O15">SUM(F16:F29)</f>
        <v>56795</v>
      </c>
      <c r="G15" s="26">
        <f t="shared" si="3"/>
        <v>56795</v>
      </c>
      <c r="H15" s="26">
        <f t="shared" si="3"/>
        <v>0</v>
      </c>
      <c r="I15" s="26">
        <f t="shared" si="3"/>
        <v>0</v>
      </c>
      <c r="J15" s="26">
        <f t="shared" si="3"/>
        <v>14808</v>
      </c>
      <c r="K15" s="26">
        <f t="shared" si="3"/>
        <v>13770</v>
      </c>
      <c r="L15" s="26">
        <f t="shared" si="3"/>
        <v>57833</v>
      </c>
      <c r="M15" s="26">
        <f t="shared" si="3"/>
        <v>57833</v>
      </c>
      <c r="N15" s="26">
        <f t="shared" si="3"/>
        <v>0</v>
      </c>
      <c r="O15" s="26">
        <f t="shared" si="3"/>
        <v>0</v>
      </c>
      <c r="P15" s="12"/>
    </row>
    <row r="16" spans="1:16" ht="36" customHeight="1">
      <c r="A16" s="18">
        <v>1</v>
      </c>
      <c r="B16" s="1" t="s">
        <v>49</v>
      </c>
      <c r="C16" s="13"/>
      <c r="D16" s="13"/>
      <c r="E16" s="13"/>
      <c r="F16" s="24">
        <f t="shared" si="2"/>
        <v>1640</v>
      </c>
      <c r="G16" s="24">
        <v>1640</v>
      </c>
      <c r="H16" s="13"/>
      <c r="I16" s="13"/>
      <c r="J16" s="13"/>
      <c r="K16" s="24">
        <v>40</v>
      </c>
      <c r="L16" s="24">
        <f>+M16</f>
        <v>1600</v>
      </c>
      <c r="M16" s="24">
        <f>+G16-K16</f>
        <v>1600</v>
      </c>
      <c r="N16" s="13"/>
      <c r="O16" s="13"/>
      <c r="P16" s="13"/>
    </row>
    <row r="17" spans="1:16" ht="36" customHeight="1">
      <c r="A17" s="18">
        <v>2</v>
      </c>
      <c r="B17" s="1" t="s">
        <v>48</v>
      </c>
      <c r="C17" s="13"/>
      <c r="D17" s="13"/>
      <c r="E17" s="13"/>
      <c r="F17" s="24">
        <f t="shared" si="2"/>
        <v>14990</v>
      </c>
      <c r="G17" s="24">
        <v>14990</v>
      </c>
      <c r="H17" s="13"/>
      <c r="I17" s="13"/>
      <c r="J17" s="13"/>
      <c r="K17" s="24">
        <v>1007</v>
      </c>
      <c r="L17" s="24">
        <f aca="true" t="shared" si="4" ref="L17:L24">+M17</f>
        <v>13983</v>
      </c>
      <c r="M17" s="24">
        <f aca="true" t="shared" si="5" ref="M17:M24">+G17-K17</f>
        <v>13983</v>
      </c>
      <c r="N17" s="13"/>
      <c r="O17" s="13"/>
      <c r="P17" s="13"/>
    </row>
    <row r="18" spans="1:16" ht="36" customHeight="1">
      <c r="A18" s="18">
        <v>3</v>
      </c>
      <c r="B18" s="1" t="s">
        <v>47</v>
      </c>
      <c r="C18" s="13"/>
      <c r="D18" s="13"/>
      <c r="E18" s="13"/>
      <c r="F18" s="24">
        <f t="shared" si="2"/>
        <v>4000</v>
      </c>
      <c r="G18" s="24">
        <v>4000</v>
      </c>
      <c r="H18" s="13"/>
      <c r="I18" s="13"/>
      <c r="J18" s="13"/>
      <c r="K18" s="24">
        <v>223</v>
      </c>
      <c r="L18" s="24">
        <f t="shared" si="4"/>
        <v>3777</v>
      </c>
      <c r="M18" s="24">
        <f t="shared" si="5"/>
        <v>3777</v>
      </c>
      <c r="N18" s="13"/>
      <c r="O18" s="13"/>
      <c r="P18" s="13"/>
    </row>
    <row r="19" spans="1:16" ht="36" customHeight="1">
      <c r="A19" s="18">
        <v>4</v>
      </c>
      <c r="B19" s="1" t="s">
        <v>46</v>
      </c>
      <c r="C19" s="13"/>
      <c r="D19" s="13"/>
      <c r="E19" s="13"/>
      <c r="F19" s="24">
        <f t="shared" si="2"/>
        <v>268</v>
      </c>
      <c r="G19" s="24">
        <v>268</v>
      </c>
      <c r="H19" s="13"/>
      <c r="I19" s="13"/>
      <c r="J19" s="13"/>
      <c r="K19" s="13"/>
      <c r="L19" s="24">
        <f t="shared" si="4"/>
        <v>268</v>
      </c>
      <c r="M19" s="24">
        <f t="shared" si="5"/>
        <v>268</v>
      </c>
      <c r="N19" s="13"/>
      <c r="O19" s="13"/>
      <c r="P19" s="13"/>
    </row>
    <row r="20" spans="1:16" ht="47.25" customHeight="1">
      <c r="A20" s="18">
        <v>5</v>
      </c>
      <c r="B20" s="1" t="s">
        <v>45</v>
      </c>
      <c r="C20" s="13"/>
      <c r="D20" s="13"/>
      <c r="E20" s="13"/>
      <c r="F20" s="24">
        <f t="shared" si="2"/>
        <v>1000</v>
      </c>
      <c r="G20" s="24">
        <v>1000</v>
      </c>
      <c r="H20" s="13"/>
      <c r="I20" s="13"/>
      <c r="J20" s="24"/>
      <c r="K20" s="24"/>
      <c r="L20" s="24">
        <f t="shared" si="4"/>
        <v>1000</v>
      </c>
      <c r="M20" s="24">
        <f t="shared" si="5"/>
        <v>1000</v>
      </c>
      <c r="N20" s="13"/>
      <c r="O20" s="13"/>
      <c r="P20" s="13"/>
    </row>
    <row r="21" spans="1:16" ht="36" customHeight="1">
      <c r="A21" s="18">
        <v>6</v>
      </c>
      <c r="B21" s="1" t="s">
        <v>44</v>
      </c>
      <c r="C21" s="13"/>
      <c r="D21" s="13"/>
      <c r="E21" s="13"/>
      <c r="F21" s="24">
        <f t="shared" si="2"/>
        <v>8500</v>
      </c>
      <c r="G21" s="24">
        <v>8500</v>
      </c>
      <c r="H21" s="13"/>
      <c r="I21" s="13"/>
      <c r="J21" s="13"/>
      <c r="K21" s="24"/>
      <c r="L21" s="24">
        <f t="shared" si="4"/>
        <v>8500</v>
      </c>
      <c r="M21" s="24">
        <f t="shared" si="5"/>
        <v>8500</v>
      </c>
      <c r="N21" s="13"/>
      <c r="O21" s="13"/>
      <c r="P21" s="28"/>
    </row>
    <row r="22" spans="1:16" ht="36" customHeight="1">
      <c r="A22" s="18">
        <v>7</v>
      </c>
      <c r="B22" s="1" t="s">
        <v>39</v>
      </c>
      <c r="C22" s="13"/>
      <c r="D22" s="13"/>
      <c r="E22" s="13"/>
      <c r="F22" s="24">
        <f t="shared" si="2"/>
        <v>7000</v>
      </c>
      <c r="G22" s="24">
        <v>7000</v>
      </c>
      <c r="H22" s="13"/>
      <c r="I22" s="13"/>
      <c r="J22" s="13"/>
      <c r="K22" s="13"/>
      <c r="L22" s="24">
        <f t="shared" si="4"/>
        <v>7000</v>
      </c>
      <c r="M22" s="24">
        <f t="shared" si="5"/>
        <v>7000</v>
      </c>
      <c r="N22" s="13"/>
      <c r="O22" s="13"/>
      <c r="P22" s="13"/>
    </row>
    <row r="23" spans="1:16" ht="36" customHeight="1">
      <c r="A23" s="18">
        <v>8</v>
      </c>
      <c r="B23" s="1" t="s">
        <v>10</v>
      </c>
      <c r="C23" s="13"/>
      <c r="D23" s="13"/>
      <c r="E23" s="13"/>
      <c r="F23" s="24">
        <f t="shared" si="2"/>
        <v>1000</v>
      </c>
      <c r="G23" s="24">
        <v>1000</v>
      </c>
      <c r="H23" s="13"/>
      <c r="I23" s="13"/>
      <c r="J23" s="24">
        <v>1808</v>
      </c>
      <c r="K23" s="24"/>
      <c r="L23" s="24">
        <f t="shared" si="4"/>
        <v>2808</v>
      </c>
      <c r="M23" s="24">
        <f>+G23+J23</f>
        <v>2808</v>
      </c>
      <c r="N23" s="13"/>
      <c r="O23" s="13"/>
      <c r="P23" s="13"/>
    </row>
    <row r="24" spans="1:16" s="31" customFormat="1" ht="59.25" customHeight="1">
      <c r="A24" s="18">
        <v>9</v>
      </c>
      <c r="B24" s="1" t="s">
        <v>55</v>
      </c>
      <c r="C24" s="29"/>
      <c r="D24" s="29"/>
      <c r="E24" s="29"/>
      <c r="F24" s="30">
        <f t="shared" si="2"/>
        <v>12500</v>
      </c>
      <c r="G24" s="30">
        <v>12500</v>
      </c>
      <c r="H24" s="29"/>
      <c r="I24" s="29"/>
      <c r="J24" s="30"/>
      <c r="K24" s="30">
        <v>12500</v>
      </c>
      <c r="L24" s="30">
        <f t="shared" si="4"/>
        <v>0</v>
      </c>
      <c r="M24" s="30">
        <f t="shared" si="5"/>
        <v>0</v>
      </c>
      <c r="N24" s="29"/>
      <c r="O24" s="29"/>
      <c r="P24" s="28" t="s">
        <v>57</v>
      </c>
    </row>
    <row r="25" spans="1:16" ht="36" customHeight="1">
      <c r="A25" s="18">
        <v>10</v>
      </c>
      <c r="B25" s="1" t="s">
        <v>43</v>
      </c>
      <c r="C25" s="13"/>
      <c r="D25" s="13"/>
      <c r="E25" s="13"/>
      <c r="F25" s="24"/>
      <c r="G25" s="24"/>
      <c r="H25" s="13"/>
      <c r="I25" s="13"/>
      <c r="J25" s="24">
        <v>5640</v>
      </c>
      <c r="K25" s="13"/>
      <c r="L25" s="24">
        <f>+M25</f>
        <v>5640</v>
      </c>
      <c r="M25" s="24">
        <f>+J25</f>
        <v>5640</v>
      </c>
      <c r="N25" s="13"/>
      <c r="O25" s="13"/>
      <c r="P25" s="13"/>
    </row>
    <row r="26" spans="1:16" ht="36" customHeight="1">
      <c r="A26" s="18">
        <v>11</v>
      </c>
      <c r="B26" s="1" t="s">
        <v>42</v>
      </c>
      <c r="C26" s="13"/>
      <c r="D26" s="13"/>
      <c r="E26" s="13"/>
      <c r="F26" s="24"/>
      <c r="G26" s="24"/>
      <c r="H26" s="13"/>
      <c r="I26" s="13"/>
      <c r="J26" s="24">
        <v>6860</v>
      </c>
      <c r="K26" s="13"/>
      <c r="L26" s="24">
        <f>+M26</f>
        <v>6860</v>
      </c>
      <c r="M26" s="24">
        <f>+J26</f>
        <v>6860</v>
      </c>
      <c r="N26" s="13"/>
      <c r="O26" s="13"/>
      <c r="P26" s="13"/>
    </row>
    <row r="27" spans="1:16" ht="36" customHeight="1">
      <c r="A27" s="18">
        <v>12</v>
      </c>
      <c r="B27" s="1" t="s">
        <v>28</v>
      </c>
      <c r="C27" s="13"/>
      <c r="D27" s="13"/>
      <c r="E27" s="13"/>
      <c r="F27" s="24">
        <f t="shared" si="2"/>
        <v>4000</v>
      </c>
      <c r="G27" s="24">
        <v>4000</v>
      </c>
      <c r="H27" s="13"/>
      <c r="I27" s="13"/>
      <c r="J27" s="24"/>
      <c r="K27" s="13"/>
      <c r="L27" s="24">
        <f>+M27</f>
        <v>4000</v>
      </c>
      <c r="M27" s="24">
        <f>+G27+J27</f>
        <v>4000</v>
      </c>
      <c r="N27" s="13"/>
      <c r="O27" s="13"/>
      <c r="P27" s="13"/>
    </row>
    <row r="28" spans="1:16" ht="36" customHeight="1">
      <c r="A28" s="18">
        <v>13</v>
      </c>
      <c r="B28" s="1" t="s">
        <v>29</v>
      </c>
      <c r="C28" s="13"/>
      <c r="D28" s="13"/>
      <c r="E28" s="13"/>
      <c r="F28" s="24">
        <f t="shared" si="2"/>
        <v>1897</v>
      </c>
      <c r="G28" s="24">
        <v>1897</v>
      </c>
      <c r="H28" s="13"/>
      <c r="I28" s="13"/>
      <c r="J28" s="24"/>
      <c r="K28" s="24"/>
      <c r="L28" s="24">
        <f>+M28</f>
        <v>1897</v>
      </c>
      <c r="M28" s="24">
        <f>+G28-K28</f>
        <v>1897</v>
      </c>
      <c r="N28" s="13"/>
      <c r="O28" s="13"/>
      <c r="P28" s="13"/>
    </row>
    <row r="29" spans="1:16" ht="36" customHeight="1">
      <c r="A29" s="18">
        <v>14</v>
      </c>
      <c r="B29" s="1" t="s">
        <v>38</v>
      </c>
      <c r="C29" s="13"/>
      <c r="D29" s="13"/>
      <c r="E29" s="13"/>
      <c r="F29" s="24"/>
      <c r="G29" s="24"/>
      <c r="H29" s="13"/>
      <c r="I29" s="32"/>
      <c r="J29" s="24">
        <v>500</v>
      </c>
      <c r="K29" s="24"/>
      <c r="L29" s="24">
        <f>+M29</f>
        <v>500</v>
      </c>
      <c r="M29" s="24">
        <f>+J29</f>
        <v>500</v>
      </c>
      <c r="N29" s="13"/>
      <c r="O29" s="13"/>
      <c r="P29" s="13"/>
    </row>
  </sheetData>
  <sheetProtection/>
  <mergeCells count="25">
    <mergeCell ref="A1:P1"/>
    <mergeCell ref="A2:P2"/>
    <mergeCell ref="A3:P3"/>
    <mergeCell ref="N4:P4"/>
    <mergeCell ref="A5:A8"/>
    <mergeCell ref="B5:B8"/>
    <mergeCell ref="C5:E5"/>
    <mergeCell ref="F5:I5"/>
    <mergeCell ref="J5:J8"/>
    <mergeCell ref="K5:K8"/>
    <mergeCell ref="C6:C8"/>
    <mergeCell ref="D6:E6"/>
    <mergeCell ref="F6:F8"/>
    <mergeCell ref="G6:G8"/>
    <mergeCell ref="H6:I6"/>
    <mergeCell ref="L6:L8"/>
    <mergeCell ref="D7:D8"/>
    <mergeCell ref="E7:E8"/>
    <mergeCell ref="H7:I7"/>
    <mergeCell ref="M7:M8"/>
    <mergeCell ref="N7:O7"/>
    <mergeCell ref="P11:P13"/>
    <mergeCell ref="L5:O5"/>
    <mergeCell ref="P5:P8"/>
    <mergeCell ref="M6:O6"/>
  </mergeCells>
  <printOptions/>
  <pageMargins left="0.6" right="0.31496062992126" top="0.551181102362205" bottom="0.354330708661417" header="0.31496062992126" footer="0.31496062992126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3"/>
  <sheetViews>
    <sheetView view="pageBreakPreview" zoomScale="70" zoomScaleNormal="85" zoomScaleSheetLayoutView="70" zoomScalePageLayoutView="0" workbookViewId="0" topLeftCell="A1">
      <selection activeCell="B12" sqref="B12"/>
    </sheetView>
  </sheetViews>
  <sheetFormatPr defaultColWidth="8.7109375" defaultRowHeight="15"/>
  <cols>
    <col min="1" max="1" width="5.28125" style="10" customWidth="1"/>
    <col min="2" max="2" width="47.140625" style="10" customWidth="1"/>
    <col min="3" max="3" width="14.28125" style="10" customWidth="1"/>
    <col min="4" max="5" width="10.7109375" style="10" bestFit="1" customWidth="1"/>
    <col min="6" max="6" width="11.140625" style="10" customWidth="1"/>
    <col min="7" max="7" width="13.140625" style="10" customWidth="1"/>
    <col min="8" max="8" width="14.57421875" style="10" customWidth="1"/>
    <col min="9" max="9" width="13.7109375" style="10" customWidth="1"/>
    <col min="10" max="10" width="12.28125" style="10" customWidth="1"/>
    <col min="11" max="11" width="12.00390625" style="10" customWidth="1"/>
    <col min="12" max="16384" width="8.7109375" style="10" customWidth="1"/>
  </cols>
  <sheetData>
    <row r="1" spans="1:11" ht="21" customHeight="1">
      <c r="A1" s="45" t="s">
        <v>31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6" ht="37.5" customHeight="1">
      <c r="A2" s="46" t="s">
        <v>35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8"/>
      <c r="M2" s="8"/>
      <c r="N2" s="8"/>
      <c r="O2" s="8"/>
      <c r="P2" s="8"/>
    </row>
    <row r="3" spans="1:11" ht="21" customHeight="1">
      <c r="A3" s="47" t="s">
        <v>60</v>
      </c>
      <c r="B3" s="47"/>
      <c r="C3" s="47"/>
      <c r="D3" s="47"/>
      <c r="E3" s="47"/>
      <c r="F3" s="47"/>
      <c r="G3" s="47"/>
      <c r="H3" s="47"/>
      <c r="I3" s="47"/>
      <c r="J3" s="47"/>
      <c r="K3" s="47"/>
    </row>
    <row r="4" spans="9:11" ht="21" customHeight="1">
      <c r="I4" s="42" t="s">
        <v>32</v>
      </c>
      <c r="J4" s="42"/>
      <c r="K4" s="42"/>
    </row>
    <row r="5" spans="1:11" ht="36" customHeight="1">
      <c r="A5" s="43" t="s">
        <v>2</v>
      </c>
      <c r="B5" s="44" t="s">
        <v>1</v>
      </c>
      <c r="C5" s="44" t="s">
        <v>3</v>
      </c>
      <c r="D5" s="44"/>
      <c r="E5" s="44"/>
      <c r="F5" s="44" t="s">
        <v>36</v>
      </c>
      <c r="G5" s="44" t="s">
        <v>59</v>
      </c>
      <c r="H5" s="44"/>
      <c r="I5" s="44" t="s">
        <v>37</v>
      </c>
      <c r="J5" s="44"/>
      <c r="K5" s="43" t="s">
        <v>4</v>
      </c>
    </row>
    <row r="6" spans="1:11" ht="46.5">
      <c r="A6" s="43"/>
      <c r="B6" s="44"/>
      <c r="C6" s="21" t="s">
        <v>11</v>
      </c>
      <c r="D6" s="21" t="s">
        <v>21</v>
      </c>
      <c r="E6" s="21" t="s">
        <v>25</v>
      </c>
      <c r="F6" s="44"/>
      <c r="G6" s="21" t="s">
        <v>13</v>
      </c>
      <c r="H6" s="21" t="s">
        <v>14</v>
      </c>
      <c r="I6" s="21" t="s">
        <v>0</v>
      </c>
      <c r="J6" s="21" t="s">
        <v>5</v>
      </c>
      <c r="K6" s="43"/>
    </row>
    <row r="7" spans="1:11" s="8" customFormat="1" ht="24.75" customHeight="1">
      <c r="A7" s="6"/>
      <c r="B7" s="20" t="s">
        <v>19</v>
      </c>
      <c r="C7" s="6"/>
      <c r="D7" s="7">
        <f>+D8+D11</f>
        <v>47490</v>
      </c>
      <c r="E7" s="7">
        <f aca="true" t="shared" si="0" ref="E7:J7">+E8+E11</f>
        <v>32490</v>
      </c>
      <c r="F7" s="7">
        <f t="shared" si="0"/>
        <v>2500</v>
      </c>
      <c r="G7" s="7">
        <f t="shared" si="0"/>
        <v>1038</v>
      </c>
      <c r="H7" s="7">
        <f t="shared" si="0"/>
        <v>1038</v>
      </c>
      <c r="I7" s="7">
        <f t="shared" si="0"/>
        <v>2500</v>
      </c>
      <c r="J7" s="7">
        <f t="shared" si="0"/>
        <v>2500</v>
      </c>
      <c r="K7" s="6"/>
    </row>
    <row r="8" spans="1:11" s="8" customFormat="1" ht="30.75">
      <c r="A8" s="20" t="s">
        <v>15</v>
      </c>
      <c r="B8" s="2" t="s">
        <v>6</v>
      </c>
      <c r="C8" s="6"/>
      <c r="D8" s="7">
        <f>+D9+D10</f>
        <v>39990</v>
      </c>
      <c r="E8" s="7">
        <f aca="true" t="shared" si="1" ref="E8:J8">+E9+E10</f>
        <v>24990</v>
      </c>
      <c r="F8" s="7">
        <f t="shared" si="1"/>
        <v>2000</v>
      </c>
      <c r="G8" s="7">
        <f t="shared" si="1"/>
        <v>0</v>
      </c>
      <c r="H8" s="7">
        <f t="shared" si="1"/>
        <v>1038</v>
      </c>
      <c r="I8" s="7">
        <f t="shared" si="1"/>
        <v>962</v>
      </c>
      <c r="J8" s="7">
        <f t="shared" si="1"/>
        <v>962</v>
      </c>
      <c r="K8" s="6"/>
    </row>
    <row r="9" spans="1:11" s="5" customFormat="1" ht="36.75" customHeight="1">
      <c r="A9" s="18">
        <v>1</v>
      </c>
      <c r="B9" s="1" t="s">
        <v>8</v>
      </c>
      <c r="C9" s="16" t="s">
        <v>9</v>
      </c>
      <c r="D9" s="9">
        <v>25000</v>
      </c>
      <c r="E9" s="17">
        <v>15000</v>
      </c>
      <c r="F9" s="9">
        <v>1000</v>
      </c>
      <c r="G9" s="9"/>
      <c r="H9" s="17">
        <v>765</v>
      </c>
      <c r="I9" s="9">
        <f>+J9</f>
        <v>235</v>
      </c>
      <c r="J9" s="9">
        <f>+F9-H9</f>
        <v>235</v>
      </c>
      <c r="K9" s="15"/>
    </row>
    <row r="10" spans="1:11" s="5" customFormat="1" ht="36.75" customHeight="1">
      <c r="A10" s="18">
        <v>2</v>
      </c>
      <c r="B10" s="1" t="s">
        <v>40</v>
      </c>
      <c r="C10" s="16" t="s">
        <v>41</v>
      </c>
      <c r="D10" s="9">
        <v>14990</v>
      </c>
      <c r="E10" s="17">
        <v>9990</v>
      </c>
      <c r="F10" s="9">
        <v>1000</v>
      </c>
      <c r="G10" s="9"/>
      <c r="H10" s="17">
        <v>273</v>
      </c>
      <c r="I10" s="9">
        <f>+J10</f>
        <v>727</v>
      </c>
      <c r="J10" s="9">
        <f>+F10-H10</f>
        <v>727</v>
      </c>
      <c r="K10" s="15"/>
    </row>
    <row r="11" spans="1:11" s="8" customFormat="1" ht="39" customHeight="1">
      <c r="A11" s="20" t="s">
        <v>16</v>
      </c>
      <c r="B11" s="3" t="s">
        <v>7</v>
      </c>
      <c r="C11" s="6"/>
      <c r="D11" s="7">
        <f>+D12+D13</f>
        <v>7500</v>
      </c>
      <c r="E11" s="7">
        <f aca="true" t="shared" si="2" ref="E11:J11">+E12+E13</f>
        <v>7500</v>
      </c>
      <c r="F11" s="7">
        <f t="shared" si="2"/>
        <v>500</v>
      </c>
      <c r="G11" s="7">
        <f t="shared" si="2"/>
        <v>1038</v>
      </c>
      <c r="H11" s="7">
        <f t="shared" si="2"/>
        <v>0</v>
      </c>
      <c r="I11" s="7">
        <f t="shared" si="2"/>
        <v>1538</v>
      </c>
      <c r="J11" s="7">
        <f t="shared" si="2"/>
        <v>1538</v>
      </c>
      <c r="K11" s="6"/>
    </row>
    <row r="12" spans="1:11" ht="39.75" customHeight="1">
      <c r="A12" s="18">
        <v>1</v>
      </c>
      <c r="B12" s="33" t="s">
        <v>39</v>
      </c>
      <c r="C12" s="13"/>
      <c r="D12" s="14">
        <f>+E12</f>
        <v>7000</v>
      </c>
      <c r="E12" s="14">
        <v>7000</v>
      </c>
      <c r="F12" s="14">
        <v>500</v>
      </c>
      <c r="G12" s="14">
        <f>+H8-G13</f>
        <v>538</v>
      </c>
      <c r="H12" s="14"/>
      <c r="I12" s="14">
        <f>+J12</f>
        <v>1038</v>
      </c>
      <c r="J12" s="14">
        <f>+F12+G12</f>
        <v>1038</v>
      </c>
      <c r="K12" s="13"/>
    </row>
    <row r="13" spans="1:11" ht="46.5">
      <c r="A13" s="18">
        <v>2</v>
      </c>
      <c r="B13" s="1" t="s">
        <v>38</v>
      </c>
      <c r="D13" s="14">
        <f>+E13</f>
        <v>500</v>
      </c>
      <c r="E13" s="14">
        <v>500</v>
      </c>
      <c r="F13" s="14">
        <v>0</v>
      </c>
      <c r="G13" s="14">
        <v>500</v>
      </c>
      <c r="H13" s="14"/>
      <c r="I13" s="14">
        <f>+J13</f>
        <v>500</v>
      </c>
      <c r="J13" s="14">
        <f>+F13+G13</f>
        <v>500</v>
      </c>
      <c r="K13" s="14"/>
    </row>
  </sheetData>
  <sheetProtection/>
  <mergeCells count="11">
    <mergeCell ref="A3:K3"/>
    <mergeCell ref="A1:K1"/>
    <mergeCell ref="A5:A6"/>
    <mergeCell ref="B5:B6"/>
    <mergeCell ref="C5:E5"/>
    <mergeCell ref="F5:F6"/>
    <mergeCell ref="G5:H5"/>
    <mergeCell ref="I5:J5"/>
    <mergeCell ref="K5:K6"/>
    <mergeCell ref="A2:K2"/>
    <mergeCell ref="I4:K4"/>
  </mergeCells>
  <printOptions/>
  <pageMargins left="0.708661417322835" right="0.31496062992126" top="0.551181102362205" bottom="0.551181102362205" header="0.31496062992126" footer="0.31496062992126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2024-06-11T06:42:00Z</cp:lastPrinted>
  <dcterms:created xsi:type="dcterms:W3CDTF">2011-09-23T07:23:18Z</dcterms:created>
  <dcterms:modified xsi:type="dcterms:W3CDTF">2024-06-11T07:51:15Z</dcterms:modified>
  <cp:category/>
  <cp:version/>
  <cp:contentType/>
  <cp:contentStatus/>
</cp:coreProperties>
</file>