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D:\2024\BC\Phiên họp tháng 11\"/>
    </mc:Choice>
  </mc:AlternateContent>
  <xr:revisionPtr revIDLastSave="0" documentId="13_ncr:1_{C0E2640F-811E-4160-9EDB-548F9DBB1A75}" xr6:coauthVersionLast="36" xr6:coauthVersionMax="36" xr10:uidLastSave="{00000000-0000-0000-0000-000000000000}"/>
  <bookViews>
    <workbookView xWindow="0" yWindow="0" windowWidth="28800" windowHeight="12225" activeTab="1" xr2:uid="{00000000-000D-0000-FFFF-FFFF00000000}"/>
  </bookViews>
  <sheets>
    <sheet name="ĐBDTTS - ĐT" sheetId="1" r:id="rId1"/>
    <sheet name="SN in" sheetId="2" r:id="rId2"/>
  </sheets>
  <externalReferences>
    <externalReference r:id="rId3"/>
  </externalReferences>
  <definedNames>
    <definedName name="_xlnm.Print_Titles" localSheetId="0">'ĐBDTTS - ĐT'!$3:$6</definedName>
    <definedName name="_xlnm.Print_Titles" localSheetId="1">'SN in'!$A:$K,'SN in'!$3:$3</definedName>
  </definedNames>
  <calcPr calcId="191029"/>
  <extLst>
    <ext uri="GoogleSheetsCustomDataVersion2">
      <go:sheetsCustomData xmlns:go="http://customooxmlschemas.google.com/" r:id="rId6" roundtripDataChecksum="9YKwIrej51SmVWgoie4GDxFd2EoBq6u3ws+X2ad8Qls="/>
    </ext>
  </extLst>
</workbook>
</file>

<file path=xl/calcChain.xml><?xml version="1.0" encoding="utf-8"?>
<calcChain xmlns="http://schemas.openxmlformats.org/spreadsheetml/2006/main">
  <c r="I112" i="2" l="1"/>
  <c r="C73" i="2"/>
  <c r="H41" i="1"/>
  <c r="N41" i="1" s="1"/>
  <c r="L40" i="1"/>
  <c r="K40" i="1" s="1"/>
  <c r="H40" i="1"/>
  <c r="L39" i="1"/>
  <c r="K39" i="1" s="1"/>
  <c r="H39" i="1"/>
  <c r="L38" i="1"/>
  <c r="K38" i="1" s="1"/>
  <c r="H38" i="1"/>
  <c r="M37" i="1"/>
  <c r="J37" i="1"/>
  <c r="I37" i="1"/>
  <c r="G37" i="1"/>
  <c r="F37" i="1"/>
  <c r="E37" i="1"/>
  <c r="K36" i="1"/>
  <c r="H36" i="1"/>
  <c r="M35" i="1"/>
  <c r="K35" i="1" s="1"/>
  <c r="H35" i="1"/>
  <c r="K34" i="1"/>
  <c r="H34" i="1"/>
  <c r="M33" i="1"/>
  <c r="K33" i="1" s="1"/>
  <c r="H33" i="1"/>
  <c r="K32" i="1"/>
  <c r="H32" i="1"/>
  <c r="K31" i="1"/>
  <c r="H31" i="1"/>
  <c r="M30" i="1"/>
  <c r="K30" i="1" s="1"/>
  <c r="H30" i="1"/>
  <c r="K29" i="1"/>
  <c r="H29" i="1"/>
  <c r="K28" i="1"/>
  <c r="H28" i="1"/>
  <c r="M27" i="1"/>
  <c r="K27" i="1"/>
  <c r="H27" i="1"/>
  <c r="K26" i="1"/>
  <c r="H26" i="1"/>
  <c r="K25" i="1"/>
  <c r="N25" i="1" s="1"/>
  <c r="H25" i="1"/>
  <c r="K24" i="1"/>
  <c r="H24" i="1"/>
  <c r="K23" i="1"/>
  <c r="H23" i="1"/>
  <c r="M22" i="1"/>
  <c r="K22" i="1" s="1"/>
  <c r="H22" i="1"/>
  <c r="K21" i="1"/>
  <c r="H21" i="1"/>
  <c r="K20" i="1"/>
  <c r="H20" i="1"/>
  <c r="K19" i="1"/>
  <c r="H19" i="1"/>
  <c r="K18" i="1"/>
  <c r="H18" i="1"/>
  <c r="K17" i="1"/>
  <c r="H17" i="1"/>
  <c r="J16" i="1"/>
  <c r="H16" i="1" s="1"/>
  <c r="N16" i="1" s="1"/>
  <c r="J15" i="1"/>
  <c r="H15" i="1" s="1"/>
  <c r="N15" i="1" s="1"/>
  <c r="J14" i="1"/>
  <c r="H14" i="1" s="1"/>
  <c r="N14" i="1" s="1"/>
  <c r="J13" i="1"/>
  <c r="H13" i="1" s="1"/>
  <c r="N13" i="1" s="1"/>
  <c r="L12" i="1"/>
  <c r="K12" i="1" s="1"/>
  <c r="H12" i="1"/>
  <c r="L11" i="1"/>
  <c r="L10" i="1" s="1"/>
  <c r="H11" i="1"/>
  <c r="I10" i="1"/>
  <c r="G10" i="1"/>
  <c r="F10" i="1"/>
  <c r="E10" i="1"/>
  <c r="M9" i="1"/>
  <c r="K9" i="1" s="1"/>
  <c r="H9" i="1"/>
  <c r="L8" i="1"/>
  <c r="J8" i="1"/>
  <c r="I8" i="1"/>
  <c r="H8" i="1"/>
  <c r="G8" i="1"/>
  <c r="F8" i="1"/>
  <c r="E8" i="1"/>
  <c r="L7" i="1"/>
  <c r="I7" i="1"/>
  <c r="G7" i="1"/>
  <c r="F7" i="1"/>
  <c r="E7" i="1"/>
  <c r="N27" i="1" l="1"/>
  <c r="N19" i="1"/>
  <c r="K11" i="1"/>
  <c r="N11" i="1" s="1"/>
  <c r="J7" i="1"/>
  <c r="N20" i="1"/>
  <c r="N22" i="1"/>
  <c r="N24" i="1"/>
  <c r="N29" i="1"/>
  <c r="N31" i="1"/>
  <c r="N33" i="1"/>
  <c r="N35" i="1"/>
  <c r="H37" i="1"/>
  <c r="N30" i="1"/>
  <c r="N36" i="1"/>
  <c r="M7" i="1"/>
  <c r="N18" i="1"/>
  <c r="N21" i="1"/>
  <c r="N32" i="1"/>
  <c r="N40" i="1"/>
  <c r="N23" i="1"/>
  <c r="N26" i="1"/>
  <c r="N34" i="1"/>
  <c r="L37" i="1"/>
  <c r="N17" i="1"/>
  <c r="N28" i="1"/>
  <c r="N39" i="1"/>
  <c r="N12" i="1"/>
  <c r="K37" i="1"/>
  <c r="N38" i="1"/>
  <c r="K8" i="1"/>
  <c r="N9" i="1"/>
  <c r="M8" i="1"/>
  <c r="H10" i="1"/>
  <c r="H7" i="1"/>
  <c r="M10" i="1"/>
  <c r="J10" i="1"/>
  <c r="K7" i="1" l="1"/>
  <c r="N37" i="1"/>
  <c r="K10" i="1"/>
  <c r="N10" i="1" s="1"/>
  <c r="N7" i="1"/>
  <c r="G4" i="2" l="1"/>
  <c r="D37" i="2" l="1"/>
  <c r="E37" i="2"/>
  <c r="F37" i="2"/>
  <c r="H37" i="2"/>
  <c r="I37" i="2"/>
  <c r="C37" i="2" l="1"/>
  <c r="I109" i="2" l="1"/>
  <c r="I105" i="2"/>
  <c r="I75" i="2"/>
  <c r="I73" i="2"/>
  <c r="I8" i="2"/>
  <c r="I5" i="2" s="1"/>
  <c r="C125" i="2" l="1"/>
  <c r="J125" i="2" s="1"/>
  <c r="C124" i="2"/>
  <c r="J124" i="2" s="1"/>
  <c r="C123" i="2"/>
  <c r="J123" i="2" s="1"/>
  <c r="C122" i="2"/>
  <c r="J122" i="2" s="1"/>
  <c r="C121" i="2"/>
  <c r="J121" i="2" s="1"/>
  <c r="C120" i="2"/>
  <c r="J120" i="2" s="1"/>
  <c r="C119" i="2"/>
  <c r="J119" i="2" s="1"/>
  <c r="J118" i="2"/>
  <c r="C118" i="2"/>
  <c r="C117" i="2"/>
  <c r="J117" i="2" s="1"/>
  <c r="C116" i="2"/>
  <c r="J116" i="2" s="1"/>
  <c r="C115" i="2"/>
  <c r="J115" i="2" s="1"/>
  <c r="C114" i="2"/>
  <c r="J114" i="2" s="1"/>
  <c r="C113" i="2"/>
  <c r="J113" i="2" s="1"/>
  <c r="I104" i="2"/>
  <c r="F112" i="2"/>
  <c r="E112" i="2"/>
  <c r="D112" i="2"/>
  <c r="C111" i="2"/>
  <c r="C110" i="2"/>
  <c r="J110" i="2" s="1"/>
  <c r="H109" i="2"/>
  <c r="G109" i="2"/>
  <c r="F109" i="2"/>
  <c r="E109" i="2"/>
  <c r="D109" i="2"/>
  <c r="C108" i="2"/>
  <c r="C107" i="2"/>
  <c r="J107" i="2" s="1"/>
  <c r="J106" i="2"/>
  <c r="C106" i="2"/>
  <c r="F105" i="2"/>
  <c r="E105" i="2"/>
  <c r="D105" i="2"/>
  <c r="C105" i="2" s="1"/>
  <c r="J105" i="2" s="1"/>
  <c r="C103" i="2"/>
  <c r="J103" i="2" s="1"/>
  <c r="C102" i="2"/>
  <c r="J102" i="2" s="1"/>
  <c r="C101" i="2"/>
  <c r="J101" i="2" s="1"/>
  <c r="C100" i="2"/>
  <c r="J100" i="2" s="1"/>
  <c r="C99" i="2"/>
  <c r="J99" i="2" s="1"/>
  <c r="C98" i="2"/>
  <c r="J98" i="2" s="1"/>
  <c r="C97" i="2"/>
  <c r="J97" i="2" s="1"/>
  <c r="C96" i="2"/>
  <c r="J96" i="2" s="1"/>
  <c r="C95" i="2"/>
  <c r="J95" i="2" s="1"/>
  <c r="C94" i="2"/>
  <c r="J94" i="2" s="1"/>
  <c r="C93" i="2"/>
  <c r="J93" i="2" s="1"/>
  <c r="C92" i="2"/>
  <c r="J92" i="2" s="1"/>
  <c r="C91" i="2"/>
  <c r="I90" i="2"/>
  <c r="H90" i="2"/>
  <c r="H89" i="2" s="1"/>
  <c r="F90" i="2"/>
  <c r="F89" i="2" s="1"/>
  <c r="E90" i="2"/>
  <c r="D90" i="2"/>
  <c r="E89" i="2"/>
  <c r="C88" i="2"/>
  <c r="J88" i="2" s="1"/>
  <c r="C87" i="2"/>
  <c r="J87" i="2" s="1"/>
  <c r="C86" i="2"/>
  <c r="J86" i="2" s="1"/>
  <c r="C85" i="2"/>
  <c r="J85" i="2" s="1"/>
  <c r="C84" i="2"/>
  <c r="J84" i="2" s="1"/>
  <c r="C83" i="2"/>
  <c r="J83" i="2" s="1"/>
  <c r="C82" i="2"/>
  <c r="J82" i="2" s="1"/>
  <c r="C81" i="2"/>
  <c r="J81" i="2" s="1"/>
  <c r="C80" i="2"/>
  <c r="J80" i="2" s="1"/>
  <c r="C79" i="2"/>
  <c r="J79" i="2" s="1"/>
  <c r="C78" i="2"/>
  <c r="J78" i="2" s="1"/>
  <c r="C77" i="2"/>
  <c r="J77" i="2" s="1"/>
  <c r="C76" i="2"/>
  <c r="J76" i="2" s="1"/>
  <c r="E75" i="2"/>
  <c r="D75" i="2"/>
  <c r="C74" i="2"/>
  <c r="J74" i="2" s="1"/>
  <c r="E73" i="2"/>
  <c r="D73" i="2"/>
  <c r="C72" i="2"/>
  <c r="J72" i="2" s="1"/>
  <c r="C71" i="2"/>
  <c r="J71" i="2" s="1"/>
  <c r="I70" i="2"/>
  <c r="H70" i="2"/>
  <c r="H66" i="2" s="1"/>
  <c r="F70" i="2"/>
  <c r="F66" i="2" s="1"/>
  <c r="E70" i="2"/>
  <c r="D70" i="2"/>
  <c r="C69" i="2"/>
  <c r="J69" i="2" s="1"/>
  <c r="C68" i="2"/>
  <c r="J68" i="2" s="1"/>
  <c r="I67" i="2"/>
  <c r="E67" i="2"/>
  <c r="D67" i="2"/>
  <c r="C67" i="2" s="1"/>
  <c r="C65" i="2"/>
  <c r="J65" i="2" s="1"/>
  <c r="C64" i="2"/>
  <c r="J64" i="2" s="1"/>
  <c r="E63" i="2"/>
  <c r="C63" i="2" s="1"/>
  <c r="J63" i="2" s="1"/>
  <c r="C62" i="2"/>
  <c r="J62" i="2" s="1"/>
  <c r="C61" i="2"/>
  <c r="J61" i="2" s="1"/>
  <c r="C60" i="2"/>
  <c r="J60" i="2" s="1"/>
  <c r="C59" i="2"/>
  <c r="J59" i="2" s="1"/>
  <c r="C58" i="2"/>
  <c r="J58" i="2" s="1"/>
  <c r="C57" i="2"/>
  <c r="J57" i="2" s="1"/>
  <c r="C56" i="2"/>
  <c r="J56" i="2" s="1"/>
  <c r="C55" i="2"/>
  <c r="J55" i="2" s="1"/>
  <c r="C54" i="2"/>
  <c r="J54" i="2" s="1"/>
  <c r="I53" i="2"/>
  <c r="H53" i="2"/>
  <c r="H52" i="2" s="1"/>
  <c r="F53" i="2"/>
  <c r="F52" i="2" s="1"/>
  <c r="D53" i="2"/>
  <c r="C51" i="2"/>
  <c r="J51" i="2" s="1"/>
  <c r="C50" i="2"/>
  <c r="J50" i="2" s="1"/>
  <c r="C49" i="2"/>
  <c r="C48" i="2"/>
  <c r="J48" i="2" s="1"/>
  <c r="C47" i="2"/>
  <c r="J47" i="2" s="1"/>
  <c r="C46" i="2"/>
  <c r="J46" i="2" s="1"/>
  <c r="C45" i="2"/>
  <c r="J45" i="2" s="1"/>
  <c r="C44" i="2"/>
  <c r="J44" i="2" s="1"/>
  <c r="C43" i="2"/>
  <c r="J43" i="2" s="1"/>
  <c r="C42" i="2"/>
  <c r="J42" i="2" s="1"/>
  <c r="C41" i="2"/>
  <c r="J41" i="2" s="1"/>
  <c r="C40" i="2"/>
  <c r="J40" i="2" s="1"/>
  <c r="C39" i="2"/>
  <c r="C38" i="2"/>
  <c r="J38" i="2" s="1"/>
  <c r="C36" i="2"/>
  <c r="J36" i="2" s="1"/>
  <c r="C35" i="2"/>
  <c r="J35" i="2" s="1"/>
  <c r="C34" i="2"/>
  <c r="J34" i="2" s="1"/>
  <c r="C33" i="2"/>
  <c r="J33" i="2" s="1"/>
  <c r="C32" i="2"/>
  <c r="J32" i="2" s="1"/>
  <c r="C31" i="2"/>
  <c r="J31" i="2" s="1"/>
  <c r="C30" i="2"/>
  <c r="J30" i="2" s="1"/>
  <c r="C29" i="2"/>
  <c r="J29" i="2" s="1"/>
  <c r="C28" i="2"/>
  <c r="J28" i="2" s="1"/>
  <c r="C27" i="2"/>
  <c r="J27" i="2" s="1"/>
  <c r="C26" i="2"/>
  <c r="J26" i="2" s="1"/>
  <c r="C25" i="2"/>
  <c r="J25" i="2" s="1"/>
  <c r="C24" i="2"/>
  <c r="J24" i="2" s="1"/>
  <c r="H23" i="2"/>
  <c r="F23" i="2"/>
  <c r="E23" i="2"/>
  <c r="D23" i="2"/>
  <c r="C21" i="2"/>
  <c r="J21" i="2" s="1"/>
  <c r="C20" i="2"/>
  <c r="J20" i="2" s="1"/>
  <c r="C19" i="2"/>
  <c r="J19" i="2" s="1"/>
  <c r="C18" i="2"/>
  <c r="J18" i="2" s="1"/>
  <c r="C17" i="2"/>
  <c r="J17" i="2" s="1"/>
  <c r="C16" i="2"/>
  <c r="J16" i="2" s="1"/>
  <c r="C15" i="2"/>
  <c r="J15" i="2" s="1"/>
  <c r="C14" i="2"/>
  <c r="J14" i="2" s="1"/>
  <c r="C13" i="2"/>
  <c r="J13" i="2" s="1"/>
  <c r="C12" i="2"/>
  <c r="J12" i="2" s="1"/>
  <c r="C11" i="2"/>
  <c r="J11" i="2" s="1"/>
  <c r="C10" i="2"/>
  <c r="J10" i="2" s="1"/>
  <c r="C9" i="2"/>
  <c r="J9" i="2" s="1"/>
  <c r="F8" i="2"/>
  <c r="F5" i="2" s="1"/>
  <c r="E8" i="2"/>
  <c r="E5" i="2" s="1"/>
  <c r="D8" i="2"/>
  <c r="C7" i="2"/>
  <c r="J7" i="2" s="1"/>
  <c r="D6" i="2"/>
  <c r="C6" i="2" s="1"/>
  <c r="J6" i="2" s="1"/>
  <c r="D5" i="2"/>
  <c r="I66" i="2" l="1"/>
  <c r="E53" i="2"/>
  <c r="E52" i="2" s="1"/>
  <c r="J73" i="2"/>
  <c r="J91" i="2"/>
  <c r="F22" i="2"/>
  <c r="F4" i="2" s="1"/>
  <c r="J67" i="2"/>
  <c r="D22" i="2"/>
  <c r="E66" i="2"/>
  <c r="C75" i="2"/>
  <c r="J75" i="2" s="1"/>
  <c r="C109" i="2"/>
  <c r="J109" i="2" s="1"/>
  <c r="C23" i="2"/>
  <c r="J23" i="2" s="1"/>
  <c r="H22" i="2"/>
  <c r="H4" i="2" s="1"/>
  <c r="C8" i="2"/>
  <c r="J8" i="2" s="1"/>
  <c r="J49" i="2"/>
  <c r="D66" i="2"/>
  <c r="E104" i="2"/>
  <c r="C112" i="2"/>
  <c r="J112" i="2" s="1"/>
  <c r="J39" i="2"/>
  <c r="D52" i="2"/>
  <c r="D89" i="2"/>
  <c r="C89" i="2" s="1"/>
  <c r="C90" i="2"/>
  <c r="J90" i="2" s="1"/>
  <c r="I52" i="2"/>
  <c r="I89" i="2"/>
  <c r="C70" i="2"/>
  <c r="J70" i="2" s="1"/>
  <c r="C5" i="2"/>
  <c r="J5" i="2" s="1"/>
  <c r="E22" i="2"/>
  <c r="D104" i="2"/>
  <c r="C53" i="2" l="1"/>
  <c r="J53" i="2" s="1"/>
  <c r="C22" i="2"/>
  <c r="C104" i="2"/>
  <c r="J104" i="2" s="1"/>
  <c r="C66" i="2"/>
  <c r="J66" i="2" s="1"/>
  <c r="E4" i="2"/>
  <c r="J37" i="2"/>
  <c r="I22" i="2"/>
  <c r="C52" i="2"/>
  <c r="J52" i="2" s="1"/>
  <c r="D4" i="2"/>
  <c r="C4" i="2" s="1"/>
  <c r="J89" i="2"/>
  <c r="J22" i="2" l="1"/>
  <c r="I4" i="2"/>
  <c r="J4" i="2" s="1"/>
</calcChain>
</file>

<file path=xl/sharedStrings.xml><?xml version="1.0" encoding="utf-8"?>
<sst xmlns="http://schemas.openxmlformats.org/spreadsheetml/2006/main" count="407" uniqueCount="174">
  <si>
    <t>STT</t>
  </si>
  <si>
    <t>Danh mục dự án</t>
  </si>
  <si>
    <t>Dự kiến thời gian KC-HT</t>
  </si>
  <si>
    <t>Số QĐ đầu tư</t>
  </si>
  <si>
    <t>Tổng mức đầu tư được duyệt và dự kiến</t>
  </si>
  <si>
    <t>KH giao năm 2024</t>
  </si>
  <si>
    <t>Giải ngân KHV năm 2024 đến thời điểm hiện nay</t>
  </si>
  <si>
    <t>Tỷ lệ % tại thời điểm hiện nay so với KH vốn giao năm 2024</t>
  </si>
  <si>
    <t>Ghi chú</t>
  </si>
  <si>
    <t>Tổng số</t>
  </si>
  <si>
    <t>Kế hoạch vốn được giao 2023 và được phép  kéo dài thực hiện sang năm 2024</t>
  </si>
  <si>
    <t>Năm 2024</t>
  </si>
  <si>
    <t>Giải ngân KH Năm 2024</t>
  </si>
  <si>
    <t>A</t>
  </si>
  <si>
    <t>I</t>
  </si>
  <si>
    <t>II</t>
  </si>
  <si>
    <t>Dự án 2</t>
  </si>
  <si>
    <t>Dự án sắp xếp ổn định dân cư bản Huổi Só, xã Huổi Só, huyện Tủa Chùa</t>
  </si>
  <si>
    <t>2023-2025</t>
  </si>
  <si>
    <t>1458 ngày 11/9/2023</t>
  </si>
  <si>
    <t>III</t>
  </si>
  <si>
    <t>Dự án 4</t>
  </si>
  <si>
    <t xml:space="preserve">Đường Trung tâm xã Mường Đun - bản Hột </t>
  </si>
  <si>
    <t>2021-2024</t>
  </si>
  <si>
    <t>235 ngày 08/02/2022</t>
  </si>
  <si>
    <t>Tuyến đường từ Sính Phình - Trung Thu - Lao Xả Phình - Tả Sìn Thàng (Trung tâm xã Trung Thu đi Bản Phô - Cáng Phình), huyện Tủa Chùa</t>
  </si>
  <si>
    <t>2021-2023</t>
  </si>
  <si>
    <t>3229 ngày 14/12/2021</t>
  </si>
  <si>
    <t>Đường Nhù Pông Chua đi thôn 3 xã Sính Phình</t>
  </si>
  <si>
    <t>2023-2024</t>
  </si>
  <si>
    <t>2945 ngày 06/12/2022</t>
  </si>
  <si>
    <t>Mở mới tuyến đường từ Đở Áng Đàng đi thôn Phiêng Páng, xã Sính Phình</t>
  </si>
  <si>
    <t>2946 ngày 6/12/2023</t>
  </si>
  <si>
    <t>Nâng cấp tuyến đường nội thôn Nà Sa từ ông Thào A Lử đến nhà ông Giàng A Hạng, xã Tả Phìn</t>
  </si>
  <si>
    <t>2947 ngày 06/12/2022</t>
  </si>
  <si>
    <t>Nâng cấp tuyến đường từ trung tâm xã - thông Háng Là, xã Sín Chải</t>
  </si>
  <si>
    <t>2948 ngày 06/12/2022</t>
  </si>
  <si>
    <t>4.000</t>
  </si>
  <si>
    <t>Đường giao thông và hệ thống thoát nước bản Huổi só, xã Huổi Só</t>
  </si>
  <si>
    <t>2940 ngày 06/12/2022</t>
  </si>
  <si>
    <t>Cấp nước sinh hoạt bản Huổi só, xã Huổi Só</t>
  </si>
  <si>
    <t>2941 ngày 06/12/2022</t>
  </si>
  <si>
    <t>Thoát nước thải, vệ sinh môi trường bản Huổi só, xã Huổi Só</t>
  </si>
  <si>
    <t>2942 ngày 06/12/2022</t>
  </si>
  <si>
    <t xml:space="preserve"> Cấp điện sinh hoạt bản Huổi só, xã Huổi Só</t>
  </si>
  <si>
    <t>2943 ngày 06/12/2022</t>
  </si>
  <si>
    <t>Hạ tầng thông tin và truyền thông bản Huổi só, xã Huổi Só</t>
  </si>
  <si>
    <t>2944 ngày 06/12/2022</t>
  </si>
  <si>
    <t xml:space="preserve">Nâng cấp tuyến đường nội thôn Đề Tâu (nhánh từ nhà ông Sùng A Xà đến nhà ông Khu), xã Mường Đun </t>
  </si>
  <si>
    <t>2024-2025</t>
  </si>
  <si>
    <t>3054 ngày 15/11/2023</t>
  </si>
  <si>
    <t>Đường giao thông nội thôn Tà Huổi Tráng 1, xã Tủa Thàng</t>
  </si>
  <si>
    <t>3061 ngày 16/11/2023</t>
  </si>
  <si>
    <t>Nâng cấp, sửa chữa thủy lợi Tà Huổi Tráng 1 đến cánh đồng thôn Tà Huổi Tráng 2, xã Tủa Thàng</t>
  </si>
  <si>
    <t>3084 ngày 22/11/2023</t>
  </si>
  <si>
    <t>Nâng cấp tuyến đường giao thông nội thôn Háng Cu Tâu, xã Trung Thu</t>
  </si>
  <si>
    <t>3037 ngày 14/11/2023</t>
  </si>
  <si>
    <t>Đường nội thôn Pàng Dề A, xã Xá Nhè</t>
  </si>
  <si>
    <t>3055 ngày 15/11/2023</t>
  </si>
  <si>
    <t>Nâng cấp tuyến đường nội thôn Bản Hẹ, xã Xá Nhè</t>
  </si>
  <si>
    <t>3031 ngày 14/11/2023</t>
  </si>
  <si>
    <t>Nâng cấp tuyến đường giao thông cổng thôn văn hóa thôn 3 đến nhà ông Ly Sáu Thanh, xã Lao Xả Phình</t>
  </si>
  <si>
    <t>3032 ngày 14/11/2023</t>
  </si>
  <si>
    <t>Nâng cấp đường từ nhà ông Ly A Dè ra khu sản xuất Táng Tò thôn 1 xã Lao Xả Phình</t>
  </si>
  <si>
    <t>3072 ngày 21/11/2023</t>
  </si>
  <si>
    <t>Nâng cấp tuyến đường từ Đợi Khó Sì đi Làng Sảng 2, xã Tả Sìn Thàng</t>
  </si>
  <si>
    <t>3079 ngày 21/11/2023</t>
  </si>
  <si>
    <t xml:space="preserve">Đường giao thông nội thôn Quyết Tiến, thị trấn Tủa Chùa </t>
  </si>
  <si>
    <t>3057 ngày 15/11/2023</t>
  </si>
  <si>
    <t>Đường ra khu sản xuất thôn Đề Bâu, xã Trung Thu</t>
  </si>
  <si>
    <t>3034 ngày 14/11/2023</t>
  </si>
  <si>
    <t>Nâng đường nội thôn Háng Tơ Mang, xã Mường Báng</t>
  </si>
  <si>
    <t>3035 ngày 14/11/2023</t>
  </si>
  <si>
    <t>Công trình thủy lợi thôn Phiêng Bung, xã Mường Báng</t>
  </si>
  <si>
    <t>3056 ngày 15/11/2023</t>
  </si>
  <si>
    <t>Nâng cấp đường nội thôn Tủa Thàng từ nhà ông Giàng sáu Cha đến nhà ông Thào A Súa, xã Tủa Thàng</t>
  </si>
  <si>
    <t>3036 ngày 14/11/2023</t>
  </si>
  <si>
    <t>Nâng cấp tuyến đường từ Háng Sùa đi Tà Dê, xã Tả Sín Thàng</t>
  </si>
  <si>
    <t>3058 ngày 16/11/2023</t>
  </si>
  <si>
    <t>Dự án 5</t>
  </si>
  <si>
    <t>Bổ sung, nâng cấp các trường Tiểu học và THCS trên địa bàn xã Tủa Thàng</t>
  </si>
  <si>
    <t>3363 ngày 30/12/2021</t>
  </si>
  <si>
    <t>Bổ sung, nâng cấp các trường Tiểu học và THCS trên địa bàn xã Sính Phình</t>
  </si>
  <si>
    <t>3364 ngày 30/12/2021</t>
  </si>
  <si>
    <t>Bổ sung, nâng cấp trường Tiểu học và THCS Lao Xả Phình, xã Lao Xả Phình</t>
  </si>
  <si>
    <t>2950 ngày 06/12/2022</t>
  </si>
  <si>
    <t>Bổ sung, nâng cấp các trường Tiểu học và THCS trên địa bàn xã Tả Phìn</t>
  </si>
  <si>
    <t>2951 ngày 06/12/2022</t>
  </si>
  <si>
    <t>4.525</t>
  </si>
  <si>
    <t>Đơn vị tính: Đồng</t>
  </si>
  <si>
    <t>TT</t>
  </si>
  <si>
    <t>NỘI DUNG</t>
  </si>
  <si>
    <t>Tổng giao 
năm 2024</t>
  </si>
  <si>
    <t>DT chuyển nguồn năm trước sang</t>
  </si>
  <si>
    <t xml:space="preserve">DT giao năm 2024 </t>
  </si>
  <si>
    <t>DT giao bổ sung từ nguồn đối ứng NSĐP</t>
  </si>
  <si>
    <t>DT giao điều chỉnh theo QĐ 4879/QĐ-UBND ngày 24/10/2024</t>
  </si>
  <si>
    <t>Tỷ lệ (%)</t>
  </si>
  <si>
    <t>Chương trình MTQG Phát triển KT-XH vùng đồng bào dân tộc thiểu số và miền núi</t>
  </si>
  <si>
    <t>Dự án 1: Giải quyết tình trạng thiếu đất ở, nhà ở, đất sản xuất và nước sinh hoạt</t>
  </si>
  <si>
    <t xml:space="preserve"> -</t>
  </si>
  <si>
    <t>Hỗ trợ chuyển đổi nghề</t>
  </si>
  <si>
    <t xml:space="preserve"> +</t>
  </si>
  <si>
    <t xml:space="preserve">Phòng Dân tộc huyện </t>
  </si>
  <si>
    <t>Hỗ trợ nước sinh hoạt phân tán</t>
  </si>
  <si>
    <t>Phòng Dân tộc huyện</t>
  </si>
  <si>
    <t xml:space="preserve">UBND Thị Trấn: </t>
  </si>
  <si>
    <t>UBND xã Mường Báng</t>
  </si>
  <si>
    <t>UBND xã Xá Nhè</t>
  </si>
  <si>
    <t>UBND xã Mường Đun</t>
  </si>
  <si>
    <t>UBND xã Tủa Thàng</t>
  </si>
  <si>
    <t>UBND xã Huổi Só</t>
  </si>
  <si>
    <t>UBND xã Sính Phình</t>
  </si>
  <si>
    <t>UBND xã Trung Thu</t>
  </si>
  <si>
    <t>UBND xã Lao Xả Phình</t>
  </si>
  <si>
    <t>UBND xã Tả Phìn</t>
  </si>
  <si>
    <t>UBND xã Tả Sìn Thàng</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</si>
  <si>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</si>
  <si>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 (sự nghiệp kinh tế)</t>
  </si>
  <si>
    <t>Phòng Nông nghiệp và PTNT huyện</t>
  </si>
  <si>
    <t>UBND thị trấn Tủa Chùa</t>
  </si>
  <si>
    <t>UBND xã Sín Chải</t>
  </si>
  <si>
    <t>2.2</t>
  </si>
  <si>
    <t>Tiểu dự án 2: Hỗ trợ phát triển sản xuất theo chuỗi giá trị, vùng trồng dược liệu quý, thúc đẩy khởi sự kinh doanh, khởi nghiệp và thu hút đầu tư vùng đồng bào DTTS&amp;MN (sự nghiệp kinh tế)</t>
  </si>
  <si>
    <t>Phòng Nông nghiệp và Phát triển nông thôn</t>
  </si>
  <si>
    <t>Trung tâm Dịch vụ nông nghiệp</t>
  </si>
  <si>
    <t>UBND Thị Trấn</t>
  </si>
  <si>
    <t>UBND xã Huổi só</t>
  </si>
  <si>
    <t>-</t>
  </si>
  <si>
    <t>Đã giải ngân</t>
  </si>
  <si>
    <t>Dự án 4: Đầu tư cơ sở hạ tầng thiết yếu, phục vụ sản xuất, đời sống trong vùng đồng bào DTTS&amp;MN và các đơn vị sự nghiệp công nghiệp của lĩnh vực</t>
  </si>
  <si>
    <t>3.1</t>
  </si>
  <si>
    <t>Tiểu dự án 1: Đầu tư CSHT thiết yếu, phục vụ sản xuất, đời sống trong vùng đồng bào DTTS&amp;MN (sự nghiệp kinh tế)</t>
  </si>
  <si>
    <t xml:space="preserve">UBND xã Xá Nhè </t>
  </si>
  <si>
    <t xml:space="preserve">UBND xã Tủa Thàng </t>
  </si>
  <si>
    <t>Dự án 5: Phát triển giáo dục nâng cao chất lượng nguồn nhân lực</t>
  </si>
  <si>
    <t>4.1</t>
  </si>
  <si>
    <t>Tiểu dự án 2: Bồi dưỡng kiến thức dân tộc, đào tạo dự bị đại học, đại học và sau đại học đáp ứng nhu cầu nhân lực cho vùng đồng bào DTTS&amp;MN(sự nghiệp giáo dục)</t>
  </si>
  <si>
    <t>Phòng Nội vụ huyện</t>
  </si>
  <si>
    <t>4.2</t>
  </si>
  <si>
    <t>Tiểu dự án 3: Dự án phát triển giáo dục nghề nghiệp và giải quyết việc làm cho người lao động vùng DTTS&amp;MN (sự nghiệp giáo dục)</t>
  </si>
  <si>
    <t>Phòng Lao động và Thương binh xã hội</t>
  </si>
  <si>
    <t>Trung tâm giáo dục nghề nghiệp: Giáo dục thường xuyên huyện: Đào tạo 7 lớp nghề cho 240 học viên</t>
  </si>
  <si>
    <t>Dự án 6: Bảo tồn, phát huy giá trị văn hóa truyền thống tốt đẹp của các dân tộc thiểu số gắn với phát triển du lịch (sự nghiệp văn hóa thông tin)</t>
  </si>
  <si>
    <t>Phòng Văn hóa - Thông tin huyện</t>
  </si>
  <si>
    <t xml:space="preserve">Dự án 8: Thực hiện bình đẳng và giải quyết những vấn đề cấp thiết đối với phụ nữ và trẻ em </t>
  </si>
  <si>
    <t>Hội liên hiệp phụ nữ</t>
  </si>
  <si>
    <t>Đang triển khai thực hiện</t>
  </si>
  <si>
    <t xml:space="preserve">Dự án 9: Đầu tư phát triển nhóm dân tộc thiểu số rất ít người và nhóm dân tộc còn nhiều khó khăn </t>
  </si>
  <si>
    <t>Tiểu dự án 2: Giảm thiểu tình trạng tảo hôn và hôn nhân cận huyết thống trong vùng đồng bào dân tộc thiểu số và miền núi (đảm bảo xã hội)</t>
  </si>
  <si>
    <t>Phòng Dân tộc</t>
  </si>
  <si>
    <t xml:space="preserve">Đang xây dựng dự toán </t>
  </si>
  <si>
    <t>Dự án 10: Truyền thông, tuyên truyền, vận động trong vùng đồng bào DTTS&amp;MN. Kiểm tra, giám sát đánh giá việc tổ chức thực hiện Chương trình</t>
  </si>
  <si>
    <t>8.1</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</si>
  <si>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</si>
  <si>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Phòng Tư Pháp</t>
  </si>
  <si>
    <t>Trung tâm văn hóa - truyền thanh - truyền hình</t>
  </si>
  <si>
    <t>8.2</t>
  </si>
  <si>
    <t>Tiểu dự án 2: Ứng dụng công nghệ thông tin hỗ trợ phát triển kinh tế - xã hội và đảm bảo an ninh trật tự vùng đồng bào dân tộc thiểu số và miền núi (sự nghiệp văn hóa thông tin)</t>
  </si>
  <si>
    <t>Phòng Văn hóa thông tin huyện</t>
  </si>
  <si>
    <t>8.3</t>
  </si>
  <si>
    <t>Tiểu dự án 3: Kiểm tra, giám sát, đánh giá, đào tạo, tập huấn tổ chức thực hiện Chương trình (sự nghiệp kinh tế)</t>
  </si>
  <si>
    <t>DT giao điều chỉnh theo QĐ 4672/QĐ-UBND ngày 09/10/2024</t>
  </si>
  <si>
    <t>Mua tờ rơi, xây dựng Pa nô</t>
  </si>
  <si>
    <t xml:space="preserve">Tuyên truyền tại 8 thôn </t>
  </si>
  <si>
    <t>Tuyên truyền tại 9 thôn</t>
  </si>
  <si>
    <t>Đơn vị tính : triệu đồng</t>
  </si>
  <si>
    <t>Lũy kế giao vốn đến 2024</t>
  </si>
  <si>
    <t>Lũy kế giải ngân đến 2024</t>
  </si>
  <si>
    <t>Giải ngân KH 2023 và được phép  kéo dài thực hiện sang năm 2024</t>
  </si>
  <si>
    <t>Tổng cộng</t>
  </si>
  <si>
    <r>
      <t xml:space="preserve">TÌNH HÌNH GIẢI NGÂN VỐN SỰ NGHIỆP CHƯƠNG TRÌNH MTQG PHÁT TRIỂN
 KT-XH VÙNG ĐỒNG BÀO DÂN TỘC THIỂU SỐ VÀ MIỀN NÚI NĂM 2024
</t>
    </r>
    <r>
      <rPr>
        <i/>
        <sz val="10"/>
        <color theme="1"/>
        <rFont val="Times New Roman"/>
        <family val="1"/>
      </rPr>
      <t>(Kèm theo Báo cáo số 119/BC-PDT ngày 21 tháng 11 năm 2024 của Phòng Dân tộc huyện Tủa Chùa)</t>
    </r>
  </si>
  <si>
    <r>
      <t xml:space="preserve">Biểu 01: TÌNH HÌNH TRIỂN KHAI THỰC HIỆN VÀ GIẢI NGÂN CÁC NGUỒN VỐN ĐẦU TƯ CÔNG NĂM 2024 ĐẾN THỜI ĐIỂM HIỆN NAY
</t>
    </r>
    <r>
      <rPr>
        <i/>
        <sz val="11"/>
        <rFont val="Times New Roman"/>
        <family val="1"/>
      </rPr>
      <t>(Kèm theo Báo cáo số 119/BC-PDT ngày21 tháng 11 năm 2024 của Phòng Dân tộc huyện Tủa Chùa)</t>
    </r>
    <r>
      <rPr>
        <b/>
        <sz val="11"/>
        <rFont val="Times New Roman"/>
        <family val="1"/>
      </rPr>
      <t xml:space="preserve">
</t>
    </r>
  </si>
  <si>
    <t>Giải ngân 20/11/2024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</si>
</sst>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00_);_(* \(#,##0.00\);_(* &quot;-&quot;??_);_(@_)"/>
    <numFmt numFmtId="165" formatCode="_(* #,##0_);_(* \(#,##0\);_(* &quot;-&quot;??_);_(@_)"/>
    <numFmt numFmtId="166" formatCode="_-* #,##0\ _₫_-;\-* #,##0\ _₫_-;_-* &quot;-&quot;??\ _₫_-;_-@"/>
    <numFmt numFmtId="167" formatCode="_-* #,##0.00\ _V_N_D_-;\-* #,##0.00\ _V_N_D_-;_-* &quot;-&quot;??\ _V_N_D_-;_-@"/>
    <numFmt numFmtId="168" formatCode="_-* #,##0\ _₫_-;\-* #,##0\ _₫_-;_-* &quot;-&quot;??\ _₫_-;_-@_-"/>
  </numFmts>
  <fonts count="24" x14ac:knownFonts="1">
    <font>
      <sz val="12"/>
      <color rgb="FF000000"/>
      <name val="Calibri"/>
      <scheme val="minor"/>
    </font>
    <font>
      <b/>
      <sz val="10"/>
      <color theme="1"/>
      <name val="Times New Roman"/>
      <family val="1"/>
    </font>
    <font>
      <i/>
      <sz val="10"/>
      <color theme="1"/>
      <name val="Times New Roman"/>
      <family val="1"/>
    </font>
    <font>
      <sz val="10"/>
      <color theme="1"/>
      <name val="Times New Roman"/>
      <family val="1"/>
    </font>
    <font>
      <b/>
      <i/>
      <sz val="10"/>
      <color theme="1"/>
      <name val="Times New Roman"/>
      <family val="1"/>
    </font>
    <font>
      <b/>
      <sz val="9"/>
      <color theme="1"/>
      <name val="Times New Roman"/>
      <family val="1"/>
    </font>
    <font>
      <sz val="9"/>
      <color theme="1"/>
      <name val="Times New Roman"/>
      <family val="1"/>
    </font>
    <font>
      <b/>
      <i/>
      <sz val="9"/>
      <color theme="1"/>
      <name val="Times New Roman"/>
      <family val="1"/>
    </font>
    <font>
      <sz val="10"/>
      <color rgb="FF000000"/>
      <name val="Times New Roman"/>
      <family val="1"/>
    </font>
    <font>
      <sz val="10"/>
      <name val="Arial"/>
      <family val="2"/>
    </font>
    <font>
      <sz val="10"/>
      <color rgb="FFFF0000"/>
      <name val="Times New Roman"/>
      <family val="1"/>
    </font>
    <font>
      <sz val="8"/>
      <color rgb="FF000000"/>
      <name val="Times New Roman"/>
      <family val="1"/>
    </font>
    <font>
      <sz val="9"/>
      <color rgb="FF000000"/>
      <name val="Times New Roman"/>
      <family val="1"/>
    </font>
    <font>
      <b/>
      <sz val="10"/>
      <color rgb="FFFF0000"/>
      <name val="Times New Roman"/>
      <family val="1"/>
    </font>
    <font>
      <b/>
      <sz val="9"/>
      <color rgb="FFFF0000"/>
      <name val="Times New Roman"/>
      <family val="1"/>
    </font>
    <font>
      <sz val="12"/>
      <color rgb="FF000000"/>
      <name val="Calibri"/>
      <scheme val="minor"/>
    </font>
    <font>
      <sz val="11"/>
      <name val="Times New Roman"/>
      <family val="1"/>
    </font>
    <font>
      <sz val="10"/>
      <name val="Helv"/>
      <family val="2"/>
    </font>
    <font>
      <sz val="14"/>
      <name val="Times New Roman"/>
      <family val="1"/>
    </font>
    <font>
      <b/>
      <sz val="11"/>
      <name val="Times New Roman"/>
      <family val="1"/>
    </font>
    <font>
      <sz val="11"/>
      <color indexed="8"/>
      <name val="Calibri"/>
      <family val="2"/>
    </font>
    <font>
      <sz val="11"/>
      <color theme="1"/>
      <name val="Arial"/>
      <family val="2"/>
    </font>
    <font>
      <i/>
      <sz val="12"/>
      <name val="Times New Roman"/>
      <family val="1"/>
    </font>
    <font>
      <i/>
      <sz val="11"/>
      <name val="Times New Roman"/>
      <family val="1"/>
    </font>
  </fonts>
  <fills count="2">
    <fill>
      <patternFill patternType="none"/>
    </fill>
    <fill>
      <patternFill patternType="gray125"/>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9" fillId="0" borderId="1"/>
    <xf numFmtId="43" fontId="15" fillId="0" borderId="0" applyFont="0" applyFill="0" applyBorder="0" applyAlignment="0" applyProtection="0"/>
    <xf numFmtId="0" fontId="17" fillId="0" borderId="1"/>
    <xf numFmtId="164" fontId="18" fillId="0" borderId="1" applyFont="0" applyFill="0" applyBorder="0" applyAlignment="0" applyProtection="0"/>
    <xf numFmtId="0" fontId="17" fillId="0" borderId="1"/>
    <xf numFmtId="0" fontId="17" fillId="0" borderId="1"/>
    <xf numFmtId="0" fontId="9" fillId="0" borderId="1"/>
    <xf numFmtId="164" fontId="20" fillId="0" borderId="1" applyFont="0" applyFill="0" applyBorder="0" applyAlignment="0" applyProtection="0"/>
    <xf numFmtId="0" fontId="21" fillId="0" borderId="1"/>
    <xf numFmtId="164" fontId="20" fillId="0" borderId="1" applyFont="0" applyFill="0" applyBorder="0" applyAlignment="0" applyProtection="0"/>
  </cellStyleXfs>
  <cellXfs count="146">
    <xf numFmtId="0" fontId="0" fillId="0" borderId="0" xfId="0" applyFont="1" applyAlignment="1"/>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3" fontId="3" fillId="0" borderId="2" xfId="0" applyNumberFormat="1" applyFont="1" applyFill="1" applyBorder="1" applyAlignment="1">
      <alignment vertical="center" wrapText="1"/>
    </xf>
    <xf numFmtId="3" fontId="3" fillId="0" borderId="2" xfId="0" applyNumberFormat="1" applyFont="1" applyFill="1" applyBorder="1" applyAlignment="1">
      <alignment horizontal="right" vertical="center" wrapText="1"/>
    </xf>
    <xf numFmtId="3" fontId="3"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wrapText="1"/>
    </xf>
    <xf numFmtId="0" fontId="3" fillId="0" borderId="0" xfId="0" applyFont="1" applyFill="1"/>
    <xf numFmtId="0" fontId="8" fillId="0" borderId="0" xfId="0" applyFont="1" applyFill="1" applyAlignment="1"/>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1" xfId="3" applyFont="1" applyFill="1" applyAlignment="1">
      <alignment horizontal="center" vertical="center" wrapText="1"/>
    </xf>
    <xf numFmtId="43" fontId="16" fillId="0" borderId="0" xfId="2" applyFont="1" applyFill="1" applyAlignment="1">
      <alignment vertical="center"/>
    </xf>
    <xf numFmtId="164" fontId="16" fillId="0" borderId="1" xfId="4" applyFont="1" applyFill="1" applyAlignment="1">
      <alignment vertical="center"/>
    </xf>
    <xf numFmtId="0" fontId="16" fillId="0" borderId="1" xfId="3" applyFont="1" applyFill="1" applyAlignment="1">
      <alignment vertical="center"/>
    </xf>
    <xf numFmtId="0" fontId="19" fillId="0" borderId="1" xfId="5" applyFont="1" applyFill="1" applyAlignment="1">
      <alignment vertical="center" wrapText="1"/>
    </xf>
    <xf numFmtId="0" fontId="16" fillId="0" borderId="1" xfId="5" applyFont="1" applyFill="1" applyAlignment="1">
      <alignment horizontal="center" vertical="center" wrapText="1"/>
    </xf>
    <xf numFmtId="0" fontId="19" fillId="0" borderId="1" xfId="5" applyFont="1" applyFill="1" applyAlignment="1">
      <alignment horizontal="center" vertical="center" wrapText="1"/>
    </xf>
    <xf numFmtId="43" fontId="19" fillId="0" borderId="0" xfId="2" applyFont="1" applyFill="1" applyAlignment="1">
      <alignment vertical="center" wrapText="1"/>
    </xf>
    <xf numFmtId="4" fontId="16" fillId="0" borderId="0" xfId="0" applyNumberFormat="1" applyFont="1" applyFill="1" applyAlignment="1">
      <alignment vertical="center" wrapText="1"/>
    </xf>
    <xf numFmtId="1" fontId="19" fillId="0" borderId="2" xfId="5" applyNumberFormat="1"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2" xfId="3" applyFont="1" applyFill="1" applyBorder="1" applyAlignment="1">
      <alignment horizontal="center" vertical="center" wrapText="1"/>
    </xf>
    <xf numFmtId="0" fontId="19" fillId="0" borderId="2" xfId="6" applyFont="1" applyFill="1" applyBorder="1" applyAlignment="1">
      <alignment horizontal="center" vertical="center" wrapText="1"/>
    </xf>
    <xf numFmtId="3" fontId="19" fillId="0" borderId="2" xfId="7" quotePrefix="1" applyNumberFormat="1" applyFont="1" applyFill="1" applyBorder="1" applyAlignment="1">
      <alignment horizontal="right" vertical="center" wrapText="1"/>
    </xf>
    <xf numFmtId="43" fontId="19" fillId="0" borderId="2" xfId="2" quotePrefix="1" applyFont="1" applyFill="1" applyBorder="1" applyAlignment="1">
      <alignment horizontal="right" vertical="center" wrapText="1"/>
    </xf>
    <xf numFmtId="9" fontId="19" fillId="0" borderId="2" xfId="4" applyNumberFormat="1" applyFont="1" applyFill="1" applyBorder="1" applyAlignment="1">
      <alignment horizontal="center" vertical="center" wrapText="1"/>
    </xf>
    <xf numFmtId="164" fontId="19" fillId="0" borderId="2" xfId="5" applyNumberFormat="1" applyFont="1" applyFill="1" applyBorder="1" applyAlignment="1">
      <alignment horizontal="center" vertical="center" wrapText="1"/>
    </xf>
    <xf numFmtId="0" fontId="19" fillId="0" borderId="0" xfId="0" applyFont="1" applyFill="1" applyAlignment="1">
      <alignment vertical="center"/>
    </xf>
    <xf numFmtId="3" fontId="19" fillId="0" borderId="2" xfId="7" quotePrefix="1" applyNumberFormat="1" applyFont="1" applyFill="1" applyBorder="1" applyAlignment="1">
      <alignment horizontal="center" vertical="center" wrapText="1"/>
    </xf>
    <xf numFmtId="1" fontId="16" fillId="0" borderId="2" xfId="5" applyNumberFormat="1" applyFont="1" applyFill="1" applyBorder="1" applyAlignment="1">
      <alignment horizontal="center" vertical="center"/>
    </xf>
    <xf numFmtId="1" fontId="16" fillId="0" borderId="2" xfId="7" applyNumberFormat="1" applyFont="1" applyFill="1" applyBorder="1" applyAlignment="1">
      <alignment horizontal="left" vertical="center" wrapText="1"/>
    </xf>
    <xf numFmtId="1" fontId="16" fillId="0" borderId="2" xfId="7" quotePrefix="1" applyNumberFormat="1" applyFont="1" applyFill="1" applyBorder="1" applyAlignment="1">
      <alignment horizontal="center" vertical="center" wrapText="1"/>
    </xf>
    <xf numFmtId="1" fontId="16" fillId="0" borderId="2" xfId="7" applyNumberFormat="1" applyFont="1" applyFill="1" applyBorder="1" applyAlignment="1">
      <alignment horizontal="center" vertical="center" wrapText="1"/>
    </xf>
    <xf numFmtId="168" fontId="16" fillId="0" borderId="2" xfId="2" applyNumberFormat="1" applyFont="1" applyFill="1" applyBorder="1" applyAlignment="1">
      <alignment vertical="center"/>
    </xf>
    <xf numFmtId="43" fontId="16" fillId="0" borderId="2" xfId="2" applyFont="1" applyFill="1" applyBorder="1" applyAlignment="1">
      <alignment horizontal="center" vertical="center" wrapText="1"/>
    </xf>
    <xf numFmtId="43" fontId="16" fillId="0" borderId="2" xfId="2" applyFont="1" applyFill="1" applyBorder="1" applyAlignment="1">
      <alignment vertical="center" wrapText="1"/>
    </xf>
    <xf numFmtId="9" fontId="16" fillId="0" borderId="2" xfId="4" applyNumberFormat="1" applyFont="1" applyFill="1" applyBorder="1" applyAlignment="1">
      <alignment horizontal="center" vertical="center" wrapText="1"/>
    </xf>
    <xf numFmtId="164" fontId="16" fillId="0" borderId="2" xfId="5" applyNumberFormat="1" applyFont="1" applyFill="1" applyBorder="1" applyAlignment="1">
      <alignment horizontal="center" vertical="center" wrapText="1"/>
    </xf>
    <xf numFmtId="1" fontId="19" fillId="0" borderId="2" xfId="7" applyNumberFormat="1" applyFont="1" applyFill="1" applyBorder="1" applyAlignment="1">
      <alignment horizontal="left" vertical="center" wrapText="1"/>
    </xf>
    <xf numFmtId="1" fontId="19" fillId="0" borderId="2" xfId="7" quotePrefix="1" applyNumberFormat="1" applyFont="1" applyFill="1" applyBorder="1" applyAlignment="1">
      <alignment horizontal="center" vertical="center" wrapText="1"/>
    </xf>
    <xf numFmtId="1" fontId="19" fillId="0" borderId="2" xfId="7" applyNumberFormat="1" applyFont="1" applyFill="1" applyBorder="1" applyAlignment="1">
      <alignment horizontal="center" vertical="center" wrapText="1"/>
    </xf>
    <xf numFmtId="168" fontId="19" fillId="0" borderId="2" xfId="2" applyNumberFormat="1" applyFont="1" applyFill="1" applyBorder="1" applyAlignment="1">
      <alignment vertical="center"/>
    </xf>
    <xf numFmtId="165" fontId="16" fillId="0" borderId="2" xfId="8" applyNumberFormat="1" applyFont="1" applyFill="1" applyBorder="1" applyAlignment="1">
      <alignment vertical="center" wrapText="1"/>
    </xf>
    <xf numFmtId="165" fontId="16" fillId="0" borderId="2" xfId="8" quotePrefix="1"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68" fontId="16" fillId="0" borderId="2" xfId="2" applyNumberFormat="1" applyFont="1" applyFill="1" applyBorder="1" applyAlignment="1">
      <alignment horizontal="right" vertical="center" wrapText="1"/>
    </xf>
    <xf numFmtId="0" fontId="16" fillId="0" borderId="2" xfId="0" applyFont="1" applyFill="1" applyBorder="1" applyAlignment="1">
      <alignment horizontal="left" vertical="center" wrapText="1"/>
    </xf>
    <xf numFmtId="165" fontId="16" fillId="0" borderId="2" xfId="8" applyNumberFormat="1" applyFont="1" applyFill="1" applyBorder="1" applyAlignment="1">
      <alignment horizontal="center" vertical="center" wrapText="1"/>
    </xf>
    <xf numFmtId="168" fontId="16" fillId="0" borderId="2" xfId="8" applyNumberFormat="1" applyFont="1" applyFill="1" applyBorder="1" applyAlignment="1">
      <alignment horizontal="right" vertical="center" wrapText="1"/>
    </xf>
    <xf numFmtId="0" fontId="16" fillId="0" borderId="2" xfId="9" applyFont="1" applyFill="1" applyBorder="1" applyAlignment="1">
      <alignment horizontal="justify" vertical="center" wrapText="1"/>
    </xf>
    <xf numFmtId="1" fontId="16" fillId="0" borderId="2" xfId="9" applyNumberFormat="1" applyFont="1" applyFill="1" applyBorder="1" applyAlignment="1">
      <alignment vertical="center" wrapText="1"/>
    </xf>
    <xf numFmtId="3" fontId="16" fillId="0" borderId="2" xfId="7" quotePrefix="1" applyNumberFormat="1" applyFont="1" applyFill="1" applyBorder="1" applyAlignment="1">
      <alignment horizontal="center" vertical="center" wrapText="1"/>
    </xf>
    <xf numFmtId="165" fontId="16" fillId="0" borderId="2" xfId="10" applyNumberFormat="1" applyFont="1" applyFill="1" applyBorder="1" applyAlignment="1">
      <alignment horizontal="right" vertical="center"/>
    </xf>
    <xf numFmtId="43" fontId="22" fillId="0" borderId="2" xfId="2" applyFont="1" applyFill="1" applyBorder="1" applyAlignment="1">
      <alignment vertical="center" wrapText="1"/>
    </xf>
    <xf numFmtId="49" fontId="19" fillId="0" borderId="2" xfId="7" applyNumberFormat="1" applyFont="1" applyFill="1" applyBorder="1" applyAlignment="1">
      <alignment horizontal="center" vertical="center"/>
    </xf>
    <xf numFmtId="1" fontId="19" fillId="0" borderId="2" xfId="9" applyNumberFormat="1" applyFont="1" applyFill="1" applyBorder="1" applyAlignment="1">
      <alignment vertical="center" wrapText="1"/>
    </xf>
    <xf numFmtId="165" fontId="19" fillId="0" borderId="2" xfId="10" applyNumberFormat="1" applyFont="1" applyFill="1" applyBorder="1" applyAlignment="1">
      <alignment horizontal="right" vertical="center"/>
    </xf>
    <xf numFmtId="0" fontId="16" fillId="0" borderId="2" xfId="0" applyFont="1" applyFill="1" applyBorder="1" applyAlignment="1">
      <alignment horizontal="center" vertical="center"/>
    </xf>
    <xf numFmtId="0" fontId="3" fillId="0" borderId="0" xfId="0" applyFont="1" applyFill="1" applyAlignment="1">
      <alignment horizontal="center"/>
    </xf>
    <xf numFmtId="0" fontId="6" fillId="0" borderId="0" xfId="0" applyFont="1" applyFill="1" applyAlignment="1">
      <alignment horizontal="center"/>
    </xf>
    <xf numFmtId="2" fontId="3" fillId="0" borderId="0" xfId="0" applyNumberFormat="1" applyFont="1" applyFill="1" applyAlignment="1">
      <alignment horizontal="center" vertical="center"/>
    </xf>
    <xf numFmtId="165" fontId="3" fillId="0" borderId="0" xfId="0" applyNumberFormat="1" applyFont="1" applyFill="1" applyAlignment="1">
      <alignment horizontal="right"/>
    </xf>
    <xf numFmtId="0" fontId="1" fillId="0" borderId="2" xfId="0" applyFon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167" fontId="1" fillId="0" borderId="2"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3" fontId="1" fillId="0" borderId="2" xfId="0" applyNumberFormat="1" applyFont="1" applyFill="1" applyBorder="1" applyAlignment="1">
      <alignment vertical="center" wrapText="1"/>
    </xf>
    <xf numFmtId="3" fontId="5" fillId="0" borderId="2" xfId="0" applyNumberFormat="1" applyFont="1" applyFill="1" applyBorder="1" applyAlignment="1">
      <alignment horizontal="right" vertical="center" wrapText="1"/>
    </xf>
    <xf numFmtId="3" fontId="1" fillId="0" borderId="2" xfId="0" applyNumberFormat="1" applyFont="1" applyFill="1" applyBorder="1" applyAlignment="1">
      <alignment horizontal="right" vertical="center" wrapText="1"/>
    </xf>
    <xf numFmtId="3" fontId="5"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xf>
    <xf numFmtId="165" fontId="1" fillId="0" borderId="2" xfId="0" applyNumberFormat="1" applyFont="1" applyFill="1" applyBorder="1" applyAlignment="1">
      <alignment vertical="center"/>
    </xf>
    <xf numFmtId="3"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right" vertical="center" wrapText="1"/>
    </xf>
    <xf numFmtId="3" fontId="4"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165" fontId="4" fillId="0" borderId="2" xfId="0" applyNumberFormat="1" applyFont="1" applyFill="1" applyBorder="1" applyAlignment="1">
      <alignment vertical="center"/>
    </xf>
    <xf numFmtId="3" fontId="6" fillId="0" borderId="2" xfId="0" applyNumberFormat="1" applyFont="1" applyFill="1" applyBorder="1" applyAlignment="1">
      <alignment horizontal="center" vertical="center" wrapText="1"/>
    </xf>
    <xf numFmtId="165" fontId="3" fillId="0" borderId="2" xfId="0" applyNumberFormat="1"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xf numFmtId="0" fontId="3" fillId="0" borderId="2" xfId="0" applyFont="1" applyFill="1" applyBorder="1" applyAlignment="1"/>
    <xf numFmtId="0" fontId="1" fillId="0" borderId="2"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2" xfId="0" applyFont="1" applyFill="1" applyBorder="1" applyAlignment="1">
      <alignment horizontal="left" vertical="center" wrapText="1"/>
    </xf>
    <xf numFmtId="37" fontId="3" fillId="0" borderId="2" xfId="0" applyNumberFormat="1" applyFont="1" applyFill="1" applyBorder="1" applyAlignment="1">
      <alignment horizontal="right" vertical="center" wrapText="1"/>
    </xf>
    <xf numFmtId="0" fontId="6"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3" fontId="13" fillId="0" borderId="2" xfId="0" applyNumberFormat="1" applyFont="1" applyFill="1" applyBorder="1" applyAlignment="1">
      <alignment vertical="center" wrapText="1"/>
    </xf>
    <xf numFmtId="3" fontId="13" fillId="0" borderId="2" xfId="0" applyNumberFormat="1" applyFont="1" applyFill="1" applyBorder="1" applyAlignment="1">
      <alignment horizontal="right" vertical="center" wrapText="1"/>
    </xf>
    <xf numFmtId="0" fontId="13" fillId="0" borderId="2" xfId="0" applyFont="1" applyFill="1" applyBorder="1" applyAlignment="1">
      <alignment horizontal="right" vertical="center" wrapText="1"/>
    </xf>
    <xf numFmtId="3" fontId="14" fillId="0" borderId="2" xfId="0" applyNumberFormat="1" applyFont="1" applyFill="1" applyBorder="1" applyAlignment="1">
      <alignment horizontal="center" vertical="center" wrapText="1"/>
    </xf>
    <xf numFmtId="2" fontId="13" fillId="0" borderId="2" xfId="0" applyNumberFormat="1" applyFont="1" applyFill="1" applyBorder="1" applyAlignment="1">
      <alignment horizontal="center" vertical="center"/>
    </xf>
    <xf numFmtId="165" fontId="13" fillId="0" borderId="2" xfId="0" applyNumberFormat="1" applyFont="1" applyFill="1" applyBorder="1" applyAlignment="1">
      <alignment vertical="center"/>
    </xf>
    <xf numFmtId="0" fontId="10" fillId="0" borderId="0" xfId="0" applyFont="1" applyFill="1" applyAlignment="1"/>
    <xf numFmtId="166" fontId="3" fillId="0" borderId="2" xfId="0" applyNumberFormat="1" applyFont="1" applyFill="1" applyBorder="1" applyAlignment="1">
      <alignment horizontal="right" vertical="center" wrapText="1"/>
    </xf>
    <xf numFmtId="166" fontId="11" fillId="0" borderId="2" xfId="0" applyNumberFormat="1" applyFont="1" applyFill="1" applyBorder="1" applyAlignment="1">
      <alignment horizontal="center" vertical="center"/>
    </xf>
    <xf numFmtId="166" fontId="3" fillId="0" borderId="2" xfId="0" applyNumberFormat="1" applyFont="1" applyFill="1" applyBorder="1" applyAlignment="1">
      <alignment horizontal="center" vertical="center" wrapText="1"/>
    </xf>
    <xf numFmtId="166" fontId="6" fillId="0" borderId="2" xfId="0" applyNumberFormat="1" applyFont="1" applyFill="1" applyBorder="1" applyAlignment="1">
      <alignment horizontal="center" vertical="center" wrapText="1"/>
    </xf>
    <xf numFmtId="165" fontId="3" fillId="0" borderId="2" xfId="0" applyNumberFormat="1" applyFont="1" applyFill="1" applyBorder="1"/>
    <xf numFmtId="0" fontId="3" fillId="0" borderId="2" xfId="0" quotePrefix="1" applyFont="1" applyFill="1" applyBorder="1" applyAlignment="1">
      <alignment horizontal="center" vertical="center" wrapText="1"/>
    </xf>
    <xf numFmtId="165" fontId="3" fillId="0" borderId="2" xfId="0" applyNumberFormat="1" applyFont="1" applyFill="1" applyBorder="1" applyAlignment="1">
      <alignment horizontal="left"/>
    </xf>
    <xf numFmtId="165" fontId="3" fillId="0" borderId="2"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165" fontId="3" fillId="0" borderId="2" xfId="0" applyNumberFormat="1" applyFont="1" applyFill="1" applyBorder="1" applyAlignment="1">
      <alignment horizontal="center" wrapText="1"/>
    </xf>
    <xf numFmtId="3" fontId="8" fillId="0" borderId="2" xfId="0" applyNumberFormat="1" applyFont="1" applyFill="1" applyBorder="1" applyAlignment="1"/>
    <xf numFmtId="0" fontId="5" fillId="0" borderId="2" xfId="0" applyFont="1" applyFill="1" applyBorder="1" applyAlignment="1">
      <alignment vertical="center" wrapText="1"/>
    </xf>
    <xf numFmtId="165" fontId="1" fillId="0" borderId="2" xfId="0" applyNumberFormat="1" applyFont="1" applyFill="1" applyBorder="1" applyAlignment="1">
      <alignment horizontal="center" vertical="center"/>
    </xf>
    <xf numFmtId="0" fontId="1" fillId="0" borderId="0" xfId="0" applyFont="1" applyFill="1" applyAlignment="1">
      <alignment horizontal="center"/>
    </xf>
    <xf numFmtId="165" fontId="3" fillId="0" borderId="0" xfId="0" applyNumberFormat="1" applyFont="1" applyFill="1"/>
    <xf numFmtId="165" fontId="3" fillId="0" borderId="0" xfId="0" applyNumberFormat="1" applyFont="1" applyFill="1" applyAlignment="1">
      <alignment horizontal="center"/>
    </xf>
    <xf numFmtId="0" fontId="6" fillId="0" borderId="0" xfId="0" applyFont="1" applyFill="1"/>
    <xf numFmtId="0" fontId="12" fillId="0" borderId="0" xfId="0" applyFont="1" applyFill="1" applyAlignment="1"/>
    <xf numFmtId="0" fontId="8" fillId="0" borderId="0" xfId="0" applyFont="1" applyFill="1" applyAlignment="1">
      <alignment vertical="center"/>
    </xf>
    <xf numFmtId="164" fontId="19" fillId="0" borderId="4" xfId="4" applyFont="1" applyFill="1" applyBorder="1" applyAlignment="1">
      <alignment horizontal="center" vertical="center" wrapText="1"/>
    </xf>
    <xf numFmtId="164" fontId="19" fillId="0" borderId="8" xfId="4" applyFont="1" applyFill="1" applyBorder="1" applyAlignment="1">
      <alignment horizontal="center" vertical="center" wrapText="1"/>
    </xf>
    <xf numFmtId="164" fontId="19" fillId="0" borderId="9" xfId="4" applyFont="1" applyFill="1" applyBorder="1" applyAlignment="1">
      <alignment horizontal="center" vertical="center" wrapText="1"/>
    </xf>
    <xf numFmtId="0" fontId="19" fillId="0" borderId="4" xfId="5" applyFont="1" applyFill="1" applyBorder="1" applyAlignment="1">
      <alignment horizontal="center" vertical="center" wrapText="1"/>
    </xf>
    <xf numFmtId="0" fontId="19" fillId="0" borderId="8" xfId="5" applyFont="1" applyFill="1" applyBorder="1" applyAlignment="1">
      <alignment horizontal="center" vertical="center" wrapText="1"/>
    </xf>
    <xf numFmtId="0" fontId="19" fillId="0" borderId="9" xfId="5" applyFont="1" applyFill="1" applyBorder="1" applyAlignment="1">
      <alignment horizontal="center" vertical="center" wrapText="1"/>
    </xf>
    <xf numFmtId="43" fontId="19" fillId="0" borderId="4" xfId="2" applyFont="1" applyFill="1" applyBorder="1" applyAlignment="1">
      <alignment horizontal="center" vertical="center" wrapText="1"/>
    </xf>
    <xf numFmtId="43" fontId="19" fillId="0" borderId="8" xfId="2" applyFont="1" applyFill="1" applyBorder="1" applyAlignment="1">
      <alignment horizontal="center" vertical="center" wrapText="1"/>
    </xf>
    <xf numFmtId="43" fontId="19" fillId="0" borderId="9" xfId="2" applyFont="1" applyFill="1" applyBorder="1" applyAlignment="1">
      <alignment horizontal="center" vertical="center" wrapText="1"/>
    </xf>
    <xf numFmtId="1" fontId="19" fillId="0" borderId="4" xfId="5" applyNumberFormat="1" applyFont="1" applyFill="1" applyBorder="1" applyAlignment="1">
      <alignment horizontal="center" vertical="center" wrapText="1"/>
    </xf>
    <xf numFmtId="1" fontId="19" fillId="0" borderId="8" xfId="5" applyNumberFormat="1" applyFont="1" applyFill="1" applyBorder="1" applyAlignment="1">
      <alignment horizontal="center" vertical="center" wrapText="1"/>
    </xf>
    <xf numFmtId="1" fontId="19" fillId="0" borderId="9" xfId="5" applyNumberFormat="1" applyFont="1" applyFill="1" applyBorder="1" applyAlignment="1">
      <alignment horizontal="center" vertical="center" wrapText="1"/>
    </xf>
    <xf numFmtId="0" fontId="19" fillId="0" borderId="4" xfId="3" applyFont="1" applyFill="1" applyBorder="1" applyAlignment="1">
      <alignment horizontal="center" vertical="center" wrapText="1"/>
    </xf>
    <xf numFmtId="0" fontId="19" fillId="0" borderId="8" xfId="3" applyFont="1" applyFill="1" applyBorder="1" applyAlignment="1">
      <alignment horizontal="center" vertical="center" wrapText="1"/>
    </xf>
    <xf numFmtId="0" fontId="19" fillId="0" borderId="9" xfId="3" applyFont="1" applyFill="1" applyBorder="1" applyAlignment="1">
      <alignment horizontal="center" vertical="center" wrapText="1"/>
    </xf>
    <xf numFmtId="0" fontId="19" fillId="0" borderId="1" xfId="3" applyFont="1" applyFill="1" applyAlignment="1">
      <alignment horizontal="center" vertical="center" wrapText="1"/>
    </xf>
    <xf numFmtId="0" fontId="16" fillId="0" borderId="3" xfId="5" applyFont="1" applyFill="1" applyBorder="1" applyAlignment="1">
      <alignment horizontal="center" vertical="center" wrapText="1"/>
    </xf>
    <xf numFmtId="43" fontId="19" fillId="0" borderId="5" xfId="2" applyFont="1" applyFill="1" applyBorder="1" applyAlignment="1">
      <alignment horizontal="center" vertical="center" wrapText="1"/>
    </xf>
    <xf numFmtId="43" fontId="19" fillId="0" borderId="6" xfId="2" applyFont="1" applyFill="1" applyBorder="1" applyAlignment="1">
      <alignment horizontal="center" vertical="center" wrapText="1"/>
    </xf>
    <xf numFmtId="43" fontId="19" fillId="0" borderId="7" xfId="2"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Fill="1" applyAlignment="1"/>
    <xf numFmtId="165" fontId="3" fillId="0" borderId="2" xfId="0" applyNumberFormat="1" applyFont="1" applyFill="1" applyBorder="1" applyAlignment="1">
      <alignment horizontal="center" vertical="center" wrapText="1"/>
    </xf>
  </cellXfs>
  <cellStyles count="11">
    <cellStyle name="Comma" xfId="2" builtinId="3"/>
    <cellStyle name="Comma 10" xfId="8" xr:uid="{63FD29BC-8242-4727-A6C1-2FB5A4A6987E}"/>
    <cellStyle name="Comma 2 2" xfId="4" xr:uid="{DBB2F085-1230-44F7-925E-61FF02192ED5}"/>
    <cellStyle name="Dấu phẩy 3" xfId="10" xr:uid="{CCBFA9E1-5386-4C78-B814-0031B4D5E8D6}"/>
    <cellStyle name="Kiểu 1" xfId="3" xr:uid="{CFBF73BF-BB24-4DF5-8380-EEEF4B83870F}"/>
    <cellStyle name="Normal" xfId="0" builtinId="0"/>
    <cellStyle name="Normal 11" xfId="1" xr:uid="{00000000-0005-0000-0000-000001000000}"/>
    <cellStyle name="Normal 19" xfId="9" xr:uid="{C5515E6C-47A6-4804-9C9A-69E8372F6C83}"/>
    <cellStyle name="Normal_Bieu mau (CV )" xfId="7" xr:uid="{A3265F34-D14B-4E2F-A8D6-A18131A4F040}"/>
    <cellStyle name="Normal_Sheet2" xfId="5" xr:uid="{73D0EF0D-9EE7-48C3-A5B8-379C76B6E54B}"/>
    <cellStyle name="Style 1" xfId="6" xr:uid="{FC9D6204-3EF1-4A58-B9D0-CC61A9FD27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ai%20lieu%20Do%20Thanh%20Quy%202024\Tai%20lieu%20moi%202024\Cac%20loai%20BC\BC%202024\BC%20Ban%20QLDA\Cap%20nhat%20so%20lieu%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TH"/>
      <sheetName val="B1"/>
      <sheetName val="CHua mo moi nhat"/>
      <sheetName val="Ma moi"/>
      <sheetName val="Theo doi Mo MA CT"/>
      <sheetName val="DA chưa ma 2024"/>
      <sheetName val="DA chua moi"/>
      <sheetName val="QT Thuy"/>
      <sheetName val="No dong"/>
      <sheetName val="Ma moi nhat"/>
      <sheetName val="Sheet5"/>
      <sheetName val="Sheet7"/>
      <sheetName val="H"/>
      <sheetName val="Con T"/>
      <sheetName val="Giai ngan 2024"/>
      <sheetName val="Sheet4"/>
      <sheetName val="Sheet6"/>
      <sheetName val="Sheet3"/>
      <sheetName val="Sheet2"/>
      <sheetName val="NS huyen"/>
      <sheetName val="NS ĐỊA PHƯƠNG"/>
      <sheetName val="Bieu 2 TH nganh, linh vuc"/>
      <sheetName val="BIỂU 02 - CT30a"/>
      <sheetName val="BIỂU 03 - 135"/>
      <sheetName val="BIỂU 04. NTM"/>
      <sheetName val="BIỂU 05. QĐ 1776"/>
      <sheetName val="BIỂU 06. NSTW"/>
      <sheetName val="BIỂU 07 VỐN TPCP - KCHTL"/>
      <sheetName val="VỐN 08 - VỐN XỔ SỐ KIẾN THIẾT"/>
      <sheetName val="BIỂU 9. TÁI ĐỊNH CƯ"/>
      <sheetName val="NQ 88"/>
      <sheetName val="Tong hopTHDA"/>
      <sheetName val="NS huyen 2022"/>
      <sheetName val="Sheet1"/>
      <sheetName val="BIỂU 10 - ĐIỆN NÔNG THÔN"/>
      <sheetName val="BIỂU 11 - NQ 88"/>
      <sheetName val="BIỂU 12. ODA VÀ VỐN KHÁC"/>
      <sheetName val="Bieu 7 PPP"/>
      <sheetName val="Bieu 9 de lai"/>
      <sheetName val="Bieu 10 TDDTPT"/>
      <sheetName val="Bieu 11 TPCQDP"/>
      <sheetName val="Bieu15 da ky"/>
      <sheetName val="Bieu16 chua ky"/>
      <sheetName val="Bieu17 keu goi"/>
      <sheetName val="BM18 Chi tiet TPCP"/>
      <sheetName val="BC trung han DP"/>
      <sheetName val="Bieu25 TH nganh, linh vuc"/>
      <sheetName val="BM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9">
          <cell r="P29">
            <v>852</v>
          </cell>
        </row>
        <row r="43">
          <cell r="P43">
            <v>888</v>
          </cell>
        </row>
        <row r="44">
          <cell r="P44">
            <v>1597</v>
          </cell>
        </row>
        <row r="45">
          <cell r="P45">
            <v>1639</v>
          </cell>
        </row>
        <row r="46">
          <cell r="P46">
            <v>641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1"/>
  <sheetViews>
    <sheetView workbookViewId="0">
      <selection activeCell="S11" sqref="S11"/>
    </sheetView>
  </sheetViews>
  <sheetFormatPr defaultRowHeight="15" customHeight="1" x14ac:dyDescent="0.25"/>
  <cols>
    <col min="1" max="1" width="5.25" style="10" customWidth="1"/>
    <col min="2" max="2" width="43.625" style="10" customWidth="1"/>
    <col min="3" max="3" width="11" style="11" hidden="1" customWidth="1"/>
    <col min="4" max="4" width="13.75" style="12" hidden="1" customWidth="1"/>
    <col min="5" max="5" width="14" style="10" hidden="1" customWidth="1"/>
    <col min="6" max="7" width="14" style="13" hidden="1" customWidth="1"/>
    <col min="8" max="8" width="10.875" style="13" bestFit="1" customWidth="1"/>
    <col min="9" max="9" width="13.25" style="13" customWidth="1"/>
    <col min="10" max="10" width="11.25" style="13" customWidth="1"/>
    <col min="11" max="11" width="11.375" style="13" customWidth="1"/>
    <col min="12" max="12" width="13" style="13" customWidth="1"/>
    <col min="13" max="13" width="11" style="13" customWidth="1"/>
    <col min="14" max="14" width="9.25" style="14" customWidth="1"/>
    <col min="15" max="15" width="7.125" style="11" bestFit="1" customWidth="1"/>
    <col min="16" max="229" width="9" style="10"/>
    <col min="230" max="230" width="5.25" style="10" customWidth="1"/>
    <col min="231" max="231" width="43.625" style="10" customWidth="1"/>
    <col min="232" max="232" width="11" style="10" customWidth="1"/>
    <col min="233" max="233" width="15" style="10" customWidth="1"/>
    <col min="234" max="234" width="10.375" style="10" customWidth="1"/>
    <col min="235" max="236" width="0" style="10" hidden="1" customWidth="1"/>
    <col min="237" max="237" width="9.75" style="10" customWidth="1"/>
    <col min="238" max="238" width="11.125" style="10" customWidth="1"/>
    <col min="239" max="239" width="12.875" style="10" customWidth="1"/>
    <col min="240" max="240" width="11.25" style="10" customWidth="1"/>
    <col min="241" max="241" width="10.125" style="10" customWidth="1"/>
    <col min="242" max="242" width="9.75" style="10" customWidth="1"/>
    <col min="243" max="243" width="10.125" style="10" customWidth="1"/>
    <col min="244" max="244" width="0" style="10" hidden="1" customWidth="1"/>
    <col min="245" max="245" width="10.25" style="10" customWidth="1"/>
    <col min="246" max="247" width="0" style="10" hidden="1" customWidth="1"/>
    <col min="248" max="248" width="8.75" style="10" customWidth="1"/>
    <col min="249" max="251" width="0" style="10" hidden="1" customWidth="1"/>
    <col min="252" max="253" width="8.5" style="10" customWidth="1"/>
    <col min="254" max="254" width="8.75" style="10" customWidth="1"/>
    <col min="255" max="255" width="17.875" style="10" customWidth="1"/>
    <col min="256" max="259" width="0" style="10" hidden="1" customWidth="1"/>
    <col min="260" max="485" width="9" style="10"/>
    <col min="486" max="486" width="5.25" style="10" customWidth="1"/>
    <col min="487" max="487" width="43.625" style="10" customWidth="1"/>
    <col min="488" max="488" width="11" style="10" customWidth="1"/>
    <col min="489" max="489" width="15" style="10" customWidth="1"/>
    <col min="490" max="490" width="10.375" style="10" customWidth="1"/>
    <col min="491" max="492" width="0" style="10" hidden="1" customWidth="1"/>
    <col min="493" max="493" width="9.75" style="10" customWidth="1"/>
    <col min="494" max="494" width="11.125" style="10" customWidth="1"/>
    <col min="495" max="495" width="12.875" style="10" customWidth="1"/>
    <col min="496" max="496" width="11.25" style="10" customWidth="1"/>
    <col min="497" max="497" width="10.125" style="10" customWidth="1"/>
    <col min="498" max="498" width="9.75" style="10" customWidth="1"/>
    <col min="499" max="499" width="10.125" style="10" customWidth="1"/>
    <col min="500" max="500" width="0" style="10" hidden="1" customWidth="1"/>
    <col min="501" max="501" width="10.25" style="10" customWidth="1"/>
    <col min="502" max="503" width="0" style="10" hidden="1" customWidth="1"/>
    <col min="504" max="504" width="8.75" style="10" customWidth="1"/>
    <col min="505" max="507" width="0" style="10" hidden="1" customWidth="1"/>
    <col min="508" max="509" width="8.5" style="10" customWidth="1"/>
    <col min="510" max="510" width="8.75" style="10" customWidth="1"/>
    <col min="511" max="511" width="17.875" style="10" customWidth="1"/>
    <col min="512" max="515" width="0" style="10" hidden="1" customWidth="1"/>
    <col min="516" max="741" width="9" style="10"/>
    <col min="742" max="742" width="5.25" style="10" customWidth="1"/>
    <col min="743" max="743" width="43.625" style="10" customWidth="1"/>
    <col min="744" max="744" width="11" style="10" customWidth="1"/>
    <col min="745" max="745" width="15" style="10" customWidth="1"/>
    <col min="746" max="746" width="10.375" style="10" customWidth="1"/>
    <col min="747" max="748" width="0" style="10" hidden="1" customWidth="1"/>
    <col min="749" max="749" width="9.75" style="10" customWidth="1"/>
    <col min="750" max="750" width="11.125" style="10" customWidth="1"/>
    <col min="751" max="751" width="12.875" style="10" customWidth="1"/>
    <col min="752" max="752" width="11.25" style="10" customWidth="1"/>
    <col min="753" max="753" width="10.125" style="10" customWidth="1"/>
    <col min="754" max="754" width="9.75" style="10" customWidth="1"/>
    <col min="755" max="755" width="10.125" style="10" customWidth="1"/>
    <col min="756" max="756" width="0" style="10" hidden="1" customWidth="1"/>
    <col min="757" max="757" width="10.25" style="10" customWidth="1"/>
    <col min="758" max="759" width="0" style="10" hidden="1" customWidth="1"/>
    <col min="760" max="760" width="8.75" style="10" customWidth="1"/>
    <col min="761" max="763" width="0" style="10" hidden="1" customWidth="1"/>
    <col min="764" max="765" width="8.5" style="10" customWidth="1"/>
    <col min="766" max="766" width="8.75" style="10" customWidth="1"/>
    <col min="767" max="767" width="17.875" style="10" customWidth="1"/>
    <col min="768" max="771" width="0" style="10" hidden="1" customWidth="1"/>
    <col min="772" max="997" width="9" style="10"/>
    <col min="998" max="998" width="5.25" style="10" customWidth="1"/>
    <col min="999" max="999" width="43.625" style="10" customWidth="1"/>
    <col min="1000" max="1000" width="11" style="10" customWidth="1"/>
    <col min="1001" max="1001" width="15" style="10" customWidth="1"/>
    <col min="1002" max="1002" width="10.375" style="10" customWidth="1"/>
    <col min="1003" max="1004" width="0" style="10" hidden="1" customWidth="1"/>
    <col min="1005" max="1005" width="9.75" style="10" customWidth="1"/>
    <col min="1006" max="1006" width="11.125" style="10" customWidth="1"/>
    <col min="1007" max="1007" width="12.875" style="10" customWidth="1"/>
    <col min="1008" max="1008" width="11.25" style="10" customWidth="1"/>
    <col min="1009" max="1009" width="10.125" style="10" customWidth="1"/>
    <col min="1010" max="1010" width="9.75" style="10" customWidth="1"/>
    <col min="1011" max="1011" width="10.125" style="10" customWidth="1"/>
    <col min="1012" max="1012" width="0" style="10" hidden="1" customWidth="1"/>
    <col min="1013" max="1013" width="10.25" style="10" customWidth="1"/>
    <col min="1014" max="1015" width="0" style="10" hidden="1" customWidth="1"/>
    <col min="1016" max="1016" width="8.75" style="10" customWidth="1"/>
    <col min="1017" max="1019" width="0" style="10" hidden="1" customWidth="1"/>
    <col min="1020" max="1021" width="8.5" style="10" customWidth="1"/>
    <col min="1022" max="1022" width="8.75" style="10" customWidth="1"/>
    <col min="1023" max="1023" width="17.875" style="10" customWidth="1"/>
    <col min="1024" max="1027" width="0" style="10" hidden="1" customWidth="1"/>
    <col min="1028" max="1253" width="9" style="10"/>
    <col min="1254" max="1254" width="5.25" style="10" customWidth="1"/>
    <col min="1255" max="1255" width="43.625" style="10" customWidth="1"/>
    <col min="1256" max="1256" width="11" style="10" customWidth="1"/>
    <col min="1257" max="1257" width="15" style="10" customWidth="1"/>
    <col min="1258" max="1258" width="10.375" style="10" customWidth="1"/>
    <col min="1259" max="1260" width="0" style="10" hidden="1" customWidth="1"/>
    <col min="1261" max="1261" width="9.75" style="10" customWidth="1"/>
    <col min="1262" max="1262" width="11.125" style="10" customWidth="1"/>
    <col min="1263" max="1263" width="12.875" style="10" customWidth="1"/>
    <col min="1264" max="1264" width="11.25" style="10" customWidth="1"/>
    <col min="1265" max="1265" width="10.125" style="10" customWidth="1"/>
    <col min="1266" max="1266" width="9.75" style="10" customWidth="1"/>
    <col min="1267" max="1267" width="10.125" style="10" customWidth="1"/>
    <col min="1268" max="1268" width="0" style="10" hidden="1" customWidth="1"/>
    <col min="1269" max="1269" width="10.25" style="10" customWidth="1"/>
    <col min="1270" max="1271" width="0" style="10" hidden="1" customWidth="1"/>
    <col min="1272" max="1272" width="8.75" style="10" customWidth="1"/>
    <col min="1273" max="1275" width="0" style="10" hidden="1" customWidth="1"/>
    <col min="1276" max="1277" width="8.5" style="10" customWidth="1"/>
    <col min="1278" max="1278" width="8.75" style="10" customWidth="1"/>
    <col min="1279" max="1279" width="17.875" style="10" customWidth="1"/>
    <col min="1280" max="1283" width="0" style="10" hidden="1" customWidth="1"/>
    <col min="1284" max="1509" width="9" style="10"/>
    <col min="1510" max="1510" width="5.25" style="10" customWidth="1"/>
    <col min="1511" max="1511" width="43.625" style="10" customWidth="1"/>
    <col min="1512" max="1512" width="11" style="10" customWidth="1"/>
    <col min="1513" max="1513" width="15" style="10" customWidth="1"/>
    <col min="1514" max="1514" width="10.375" style="10" customWidth="1"/>
    <col min="1515" max="1516" width="0" style="10" hidden="1" customWidth="1"/>
    <col min="1517" max="1517" width="9.75" style="10" customWidth="1"/>
    <col min="1518" max="1518" width="11.125" style="10" customWidth="1"/>
    <col min="1519" max="1519" width="12.875" style="10" customWidth="1"/>
    <col min="1520" max="1520" width="11.25" style="10" customWidth="1"/>
    <col min="1521" max="1521" width="10.125" style="10" customWidth="1"/>
    <col min="1522" max="1522" width="9.75" style="10" customWidth="1"/>
    <col min="1523" max="1523" width="10.125" style="10" customWidth="1"/>
    <col min="1524" max="1524" width="0" style="10" hidden="1" customWidth="1"/>
    <col min="1525" max="1525" width="10.25" style="10" customWidth="1"/>
    <col min="1526" max="1527" width="0" style="10" hidden="1" customWidth="1"/>
    <col min="1528" max="1528" width="8.75" style="10" customWidth="1"/>
    <col min="1529" max="1531" width="0" style="10" hidden="1" customWidth="1"/>
    <col min="1532" max="1533" width="8.5" style="10" customWidth="1"/>
    <col min="1534" max="1534" width="8.75" style="10" customWidth="1"/>
    <col min="1535" max="1535" width="17.875" style="10" customWidth="1"/>
    <col min="1536" max="1539" width="0" style="10" hidden="1" customWidth="1"/>
    <col min="1540" max="1765" width="9" style="10"/>
    <col min="1766" max="1766" width="5.25" style="10" customWidth="1"/>
    <col min="1767" max="1767" width="43.625" style="10" customWidth="1"/>
    <col min="1768" max="1768" width="11" style="10" customWidth="1"/>
    <col min="1769" max="1769" width="15" style="10" customWidth="1"/>
    <col min="1770" max="1770" width="10.375" style="10" customWidth="1"/>
    <col min="1771" max="1772" width="0" style="10" hidden="1" customWidth="1"/>
    <col min="1773" max="1773" width="9.75" style="10" customWidth="1"/>
    <col min="1774" max="1774" width="11.125" style="10" customWidth="1"/>
    <col min="1775" max="1775" width="12.875" style="10" customWidth="1"/>
    <col min="1776" max="1776" width="11.25" style="10" customWidth="1"/>
    <col min="1777" max="1777" width="10.125" style="10" customWidth="1"/>
    <col min="1778" max="1778" width="9.75" style="10" customWidth="1"/>
    <col min="1779" max="1779" width="10.125" style="10" customWidth="1"/>
    <col min="1780" max="1780" width="0" style="10" hidden="1" customWidth="1"/>
    <col min="1781" max="1781" width="10.25" style="10" customWidth="1"/>
    <col min="1782" max="1783" width="0" style="10" hidden="1" customWidth="1"/>
    <col min="1784" max="1784" width="8.75" style="10" customWidth="1"/>
    <col min="1785" max="1787" width="0" style="10" hidden="1" customWidth="1"/>
    <col min="1788" max="1789" width="8.5" style="10" customWidth="1"/>
    <col min="1790" max="1790" width="8.75" style="10" customWidth="1"/>
    <col min="1791" max="1791" width="17.875" style="10" customWidth="1"/>
    <col min="1792" max="1795" width="0" style="10" hidden="1" customWidth="1"/>
    <col min="1796" max="2021" width="9" style="10"/>
    <col min="2022" max="2022" width="5.25" style="10" customWidth="1"/>
    <col min="2023" max="2023" width="43.625" style="10" customWidth="1"/>
    <col min="2024" max="2024" width="11" style="10" customWidth="1"/>
    <col min="2025" max="2025" width="15" style="10" customWidth="1"/>
    <col min="2026" max="2026" width="10.375" style="10" customWidth="1"/>
    <col min="2027" max="2028" width="0" style="10" hidden="1" customWidth="1"/>
    <col min="2029" max="2029" width="9.75" style="10" customWidth="1"/>
    <col min="2030" max="2030" width="11.125" style="10" customWidth="1"/>
    <col min="2031" max="2031" width="12.875" style="10" customWidth="1"/>
    <col min="2032" max="2032" width="11.25" style="10" customWidth="1"/>
    <col min="2033" max="2033" width="10.125" style="10" customWidth="1"/>
    <col min="2034" max="2034" width="9.75" style="10" customWidth="1"/>
    <col min="2035" max="2035" width="10.125" style="10" customWidth="1"/>
    <col min="2036" max="2036" width="0" style="10" hidden="1" customWidth="1"/>
    <col min="2037" max="2037" width="10.25" style="10" customWidth="1"/>
    <col min="2038" max="2039" width="0" style="10" hidden="1" customWidth="1"/>
    <col min="2040" max="2040" width="8.75" style="10" customWidth="1"/>
    <col min="2041" max="2043" width="0" style="10" hidden="1" customWidth="1"/>
    <col min="2044" max="2045" width="8.5" style="10" customWidth="1"/>
    <col min="2046" max="2046" width="8.75" style="10" customWidth="1"/>
    <col min="2047" max="2047" width="17.875" style="10" customWidth="1"/>
    <col min="2048" max="2051" width="0" style="10" hidden="1" customWidth="1"/>
    <col min="2052" max="2277" width="9" style="10"/>
    <col min="2278" max="2278" width="5.25" style="10" customWidth="1"/>
    <col min="2279" max="2279" width="43.625" style="10" customWidth="1"/>
    <col min="2280" max="2280" width="11" style="10" customWidth="1"/>
    <col min="2281" max="2281" width="15" style="10" customWidth="1"/>
    <col min="2282" max="2282" width="10.375" style="10" customWidth="1"/>
    <col min="2283" max="2284" width="0" style="10" hidden="1" customWidth="1"/>
    <col min="2285" max="2285" width="9.75" style="10" customWidth="1"/>
    <col min="2286" max="2286" width="11.125" style="10" customWidth="1"/>
    <col min="2287" max="2287" width="12.875" style="10" customWidth="1"/>
    <col min="2288" max="2288" width="11.25" style="10" customWidth="1"/>
    <col min="2289" max="2289" width="10.125" style="10" customWidth="1"/>
    <col min="2290" max="2290" width="9.75" style="10" customWidth="1"/>
    <col min="2291" max="2291" width="10.125" style="10" customWidth="1"/>
    <col min="2292" max="2292" width="0" style="10" hidden="1" customWidth="1"/>
    <col min="2293" max="2293" width="10.25" style="10" customWidth="1"/>
    <col min="2294" max="2295" width="0" style="10" hidden="1" customWidth="1"/>
    <col min="2296" max="2296" width="8.75" style="10" customWidth="1"/>
    <col min="2297" max="2299" width="0" style="10" hidden="1" customWidth="1"/>
    <col min="2300" max="2301" width="8.5" style="10" customWidth="1"/>
    <col min="2302" max="2302" width="8.75" style="10" customWidth="1"/>
    <col min="2303" max="2303" width="17.875" style="10" customWidth="1"/>
    <col min="2304" max="2307" width="0" style="10" hidden="1" customWidth="1"/>
    <col min="2308" max="2533" width="9" style="10"/>
    <col min="2534" max="2534" width="5.25" style="10" customWidth="1"/>
    <col min="2535" max="2535" width="43.625" style="10" customWidth="1"/>
    <col min="2536" max="2536" width="11" style="10" customWidth="1"/>
    <col min="2537" max="2537" width="15" style="10" customWidth="1"/>
    <col min="2538" max="2538" width="10.375" style="10" customWidth="1"/>
    <col min="2539" max="2540" width="0" style="10" hidden="1" customWidth="1"/>
    <col min="2541" max="2541" width="9.75" style="10" customWidth="1"/>
    <col min="2542" max="2542" width="11.125" style="10" customWidth="1"/>
    <col min="2543" max="2543" width="12.875" style="10" customWidth="1"/>
    <col min="2544" max="2544" width="11.25" style="10" customWidth="1"/>
    <col min="2545" max="2545" width="10.125" style="10" customWidth="1"/>
    <col min="2546" max="2546" width="9.75" style="10" customWidth="1"/>
    <col min="2547" max="2547" width="10.125" style="10" customWidth="1"/>
    <col min="2548" max="2548" width="0" style="10" hidden="1" customWidth="1"/>
    <col min="2549" max="2549" width="10.25" style="10" customWidth="1"/>
    <col min="2550" max="2551" width="0" style="10" hidden="1" customWidth="1"/>
    <col min="2552" max="2552" width="8.75" style="10" customWidth="1"/>
    <col min="2553" max="2555" width="0" style="10" hidden="1" customWidth="1"/>
    <col min="2556" max="2557" width="8.5" style="10" customWidth="1"/>
    <col min="2558" max="2558" width="8.75" style="10" customWidth="1"/>
    <col min="2559" max="2559" width="17.875" style="10" customWidth="1"/>
    <col min="2560" max="2563" width="0" style="10" hidden="1" customWidth="1"/>
    <col min="2564" max="2789" width="9" style="10"/>
    <col min="2790" max="2790" width="5.25" style="10" customWidth="1"/>
    <col min="2791" max="2791" width="43.625" style="10" customWidth="1"/>
    <col min="2792" max="2792" width="11" style="10" customWidth="1"/>
    <col min="2793" max="2793" width="15" style="10" customWidth="1"/>
    <col min="2794" max="2794" width="10.375" style="10" customWidth="1"/>
    <col min="2795" max="2796" width="0" style="10" hidden="1" customWidth="1"/>
    <col min="2797" max="2797" width="9.75" style="10" customWidth="1"/>
    <col min="2798" max="2798" width="11.125" style="10" customWidth="1"/>
    <col min="2799" max="2799" width="12.875" style="10" customWidth="1"/>
    <col min="2800" max="2800" width="11.25" style="10" customWidth="1"/>
    <col min="2801" max="2801" width="10.125" style="10" customWidth="1"/>
    <col min="2802" max="2802" width="9.75" style="10" customWidth="1"/>
    <col min="2803" max="2803" width="10.125" style="10" customWidth="1"/>
    <col min="2804" max="2804" width="0" style="10" hidden="1" customWidth="1"/>
    <col min="2805" max="2805" width="10.25" style="10" customWidth="1"/>
    <col min="2806" max="2807" width="0" style="10" hidden="1" customWidth="1"/>
    <col min="2808" max="2808" width="8.75" style="10" customWidth="1"/>
    <col min="2809" max="2811" width="0" style="10" hidden="1" customWidth="1"/>
    <col min="2812" max="2813" width="8.5" style="10" customWidth="1"/>
    <col min="2814" max="2814" width="8.75" style="10" customWidth="1"/>
    <col min="2815" max="2815" width="17.875" style="10" customWidth="1"/>
    <col min="2816" max="2819" width="0" style="10" hidden="1" customWidth="1"/>
    <col min="2820" max="3045" width="9" style="10"/>
    <col min="3046" max="3046" width="5.25" style="10" customWidth="1"/>
    <col min="3047" max="3047" width="43.625" style="10" customWidth="1"/>
    <col min="3048" max="3048" width="11" style="10" customWidth="1"/>
    <col min="3049" max="3049" width="15" style="10" customWidth="1"/>
    <col min="3050" max="3050" width="10.375" style="10" customWidth="1"/>
    <col min="3051" max="3052" width="0" style="10" hidden="1" customWidth="1"/>
    <col min="3053" max="3053" width="9.75" style="10" customWidth="1"/>
    <col min="3054" max="3054" width="11.125" style="10" customWidth="1"/>
    <col min="3055" max="3055" width="12.875" style="10" customWidth="1"/>
    <col min="3056" max="3056" width="11.25" style="10" customWidth="1"/>
    <col min="3057" max="3057" width="10.125" style="10" customWidth="1"/>
    <col min="3058" max="3058" width="9.75" style="10" customWidth="1"/>
    <col min="3059" max="3059" width="10.125" style="10" customWidth="1"/>
    <col min="3060" max="3060" width="0" style="10" hidden="1" customWidth="1"/>
    <col min="3061" max="3061" width="10.25" style="10" customWidth="1"/>
    <col min="3062" max="3063" width="0" style="10" hidden="1" customWidth="1"/>
    <col min="3064" max="3064" width="8.75" style="10" customWidth="1"/>
    <col min="3065" max="3067" width="0" style="10" hidden="1" customWidth="1"/>
    <col min="3068" max="3069" width="8.5" style="10" customWidth="1"/>
    <col min="3070" max="3070" width="8.75" style="10" customWidth="1"/>
    <col min="3071" max="3071" width="17.875" style="10" customWidth="1"/>
    <col min="3072" max="3075" width="0" style="10" hidden="1" customWidth="1"/>
    <col min="3076" max="3301" width="9" style="10"/>
    <col min="3302" max="3302" width="5.25" style="10" customWidth="1"/>
    <col min="3303" max="3303" width="43.625" style="10" customWidth="1"/>
    <col min="3304" max="3304" width="11" style="10" customWidth="1"/>
    <col min="3305" max="3305" width="15" style="10" customWidth="1"/>
    <col min="3306" max="3306" width="10.375" style="10" customWidth="1"/>
    <col min="3307" max="3308" width="0" style="10" hidden="1" customWidth="1"/>
    <col min="3309" max="3309" width="9.75" style="10" customWidth="1"/>
    <col min="3310" max="3310" width="11.125" style="10" customWidth="1"/>
    <col min="3311" max="3311" width="12.875" style="10" customWidth="1"/>
    <col min="3312" max="3312" width="11.25" style="10" customWidth="1"/>
    <col min="3313" max="3313" width="10.125" style="10" customWidth="1"/>
    <col min="3314" max="3314" width="9.75" style="10" customWidth="1"/>
    <col min="3315" max="3315" width="10.125" style="10" customWidth="1"/>
    <col min="3316" max="3316" width="0" style="10" hidden="1" customWidth="1"/>
    <col min="3317" max="3317" width="10.25" style="10" customWidth="1"/>
    <col min="3318" max="3319" width="0" style="10" hidden="1" customWidth="1"/>
    <col min="3320" max="3320" width="8.75" style="10" customWidth="1"/>
    <col min="3321" max="3323" width="0" style="10" hidden="1" customWidth="1"/>
    <col min="3324" max="3325" width="8.5" style="10" customWidth="1"/>
    <col min="3326" max="3326" width="8.75" style="10" customWidth="1"/>
    <col min="3327" max="3327" width="17.875" style="10" customWidth="1"/>
    <col min="3328" max="3331" width="0" style="10" hidden="1" customWidth="1"/>
    <col min="3332" max="3557" width="9" style="10"/>
    <col min="3558" max="3558" width="5.25" style="10" customWidth="1"/>
    <col min="3559" max="3559" width="43.625" style="10" customWidth="1"/>
    <col min="3560" max="3560" width="11" style="10" customWidth="1"/>
    <col min="3561" max="3561" width="15" style="10" customWidth="1"/>
    <col min="3562" max="3562" width="10.375" style="10" customWidth="1"/>
    <col min="3563" max="3564" width="0" style="10" hidden="1" customWidth="1"/>
    <col min="3565" max="3565" width="9.75" style="10" customWidth="1"/>
    <col min="3566" max="3566" width="11.125" style="10" customWidth="1"/>
    <col min="3567" max="3567" width="12.875" style="10" customWidth="1"/>
    <col min="3568" max="3568" width="11.25" style="10" customWidth="1"/>
    <col min="3569" max="3569" width="10.125" style="10" customWidth="1"/>
    <col min="3570" max="3570" width="9.75" style="10" customWidth="1"/>
    <col min="3571" max="3571" width="10.125" style="10" customWidth="1"/>
    <col min="3572" max="3572" width="0" style="10" hidden="1" customWidth="1"/>
    <col min="3573" max="3573" width="10.25" style="10" customWidth="1"/>
    <col min="3574" max="3575" width="0" style="10" hidden="1" customWidth="1"/>
    <col min="3576" max="3576" width="8.75" style="10" customWidth="1"/>
    <col min="3577" max="3579" width="0" style="10" hidden="1" customWidth="1"/>
    <col min="3580" max="3581" width="8.5" style="10" customWidth="1"/>
    <col min="3582" max="3582" width="8.75" style="10" customWidth="1"/>
    <col min="3583" max="3583" width="17.875" style="10" customWidth="1"/>
    <col min="3584" max="3587" width="0" style="10" hidden="1" customWidth="1"/>
    <col min="3588" max="3813" width="9" style="10"/>
    <col min="3814" max="3814" width="5.25" style="10" customWidth="1"/>
    <col min="3815" max="3815" width="43.625" style="10" customWidth="1"/>
    <col min="3816" max="3816" width="11" style="10" customWidth="1"/>
    <col min="3817" max="3817" width="15" style="10" customWidth="1"/>
    <col min="3818" max="3818" width="10.375" style="10" customWidth="1"/>
    <col min="3819" max="3820" width="0" style="10" hidden="1" customWidth="1"/>
    <col min="3821" max="3821" width="9.75" style="10" customWidth="1"/>
    <col min="3822" max="3822" width="11.125" style="10" customWidth="1"/>
    <col min="3823" max="3823" width="12.875" style="10" customWidth="1"/>
    <col min="3824" max="3824" width="11.25" style="10" customWidth="1"/>
    <col min="3825" max="3825" width="10.125" style="10" customWidth="1"/>
    <col min="3826" max="3826" width="9.75" style="10" customWidth="1"/>
    <col min="3827" max="3827" width="10.125" style="10" customWidth="1"/>
    <col min="3828" max="3828" width="0" style="10" hidden="1" customWidth="1"/>
    <col min="3829" max="3829" width="10.25" style="10" customWidth="1"/>
    <col min="3830" max="3831" width="0" style="10" hidden="1" customWidth="1"/>
    <col min="3832" max="3832" width="8.75" style="10" customWidth="1"/>
    <col min="3833" max="3835" width="0" style="10" hidden="1" customWidth="1"/>
    <col min="3836" max="3837" width="8.5" style="10" customWidth="1"/>
    <col min="3838" max="3838" width="8.75" style="10" customWidth="1"/>
    <col min="3839" max="3839" width="17.875" style="10" customWidth="1"/>
    <col min="3840" max="3843" width="0" style="10" hidden="1" customWidth="1"/>
    <col min="3844" max="4069" width="9" style="10"/>
    <col min="4070" max="4070" width="5.25" style="10" customWidth="1"/>
    <col min="4071" max="4071" width="43.625" style="10" customWidth="1"/>
    <col min="4072" max="4072" width="11" style="10" customWidth="1"/>
    <col min="4073" max="4073" width="15" style="10" customWidth="1"/>
    <col min="4074" max="4074" width="10.375" style="10" customWidth="1"/>
    <col min="4075" max="4076" width="0" style="10" hidden="1" customWidth="1"/>
    <col min="4077" max="4077" width="9.75" style="10" customWidth="1"/>
    <col min="4078" max="4078" width="11.125" style="10" customWidth="1"/>
    <col min="4079" max="4079" width="12.875" style="10" customWidth="1"/>
    <col min="4080" max="4080" width="11.25" style="10" customWidth="1"/>
    <col min="4081" max="4081" width="10.125" style="10" customWidth="1"/>
    <col min="4082" max="4082" width="9.75" style="10" customWidth="1"/>
    <col min="4083" max="4083" width="10.125" style="10" customWidth="1"/>
    <col min="4084" max="4084" width="0" style="10" hidden="1" customWidth="1"/>
    <col min="4085" max="4085" width="10.25" style="10" customWidth="1"/>
    <col min="4086" max="4087" width="0" style="10" hidden="1" customWidth="1"/>
    <col min="4088" max="4088" width="8.75" style="10" customWidth="1"/>
    <col min="4089" max="4091" width="0" style="10" hidden="1" customWidth="1"/>
    <col min="4092" max="4093" width="8.5" style="10" customWidth="1"/>
    <col min="4094" max="4094" width="8.75" style="10" customWidth="1"/>
    <col min="4095" max="4095" width="17.875" style="10" customWidth="1"/>
    <col min="4096" max="4099" width="0" style="10" hidden="1" customWidth="1"/>
    <col min="4100" max="4325" width="9" style="10"/>
    <col min="4326" max="4326" width="5.25" style="10" customWidth="1"/>
    <col min="4327" max="4327" width="43.625" style="10" customWidth="1"/>
    <col min="4328" max="4328" width="11" style="10" customWidth="1"/>
    <col min="4329" max="4329" width="15" style="10" customWidth="1"/>
    <col min="4330" max="4330" width="10.375" style="10" customWidth="1"/>
    <col min="4331" max="4332" width="0" style="10" hidden="1" customWidth="1"/>
    <col min="4333" max="4333" width="9.75" style="10" customWidth="1"/>
    <col min="4334" max="4334" width="11.125" style="10" customWidth="1"/>
    <col min="4335" max="4335" width="12.875" style="10" customWidth="1"/>
    <col min="4336" max="4336" width="11.25" style="10" customWidth="1"/>
    <col min="4337" max="4337" width="10.125" style="10" customWidth="1"/>
    <col min="4338" max="4338" width="9.75" style="10" customWidth="1"/>
    <col min="4339" max="4339" width="10.125" style="10" customWidth="1"/>
    <col min="4340" max="4340" width="0" style="10" hidden="1" customWidth="1"/>
    <col min="4341" max="4341" width="10.25" style="10" customWidth="1"/>
    <col min="4342" max="4343" width="0" style="10" hidden="1" customWidth="1"/>
    <col min="4344" max="4344" width="8.75" style="10" customWidth="1"/>
    <col min="4345" max="4347" width="0" style="10" hidden="1" customWidth="1"/>
    <col min="4348" max="4349" width="8.5" style="10" customWidth="1"/>
    <col min="4350" max="4350" width="8.75" style="10" customWidth="1"/>
    <col min="4351" max="4351" width="17.875" style="10" customWidth="1"/>
    <col min="4352" max="4355" width="0" style="10" hidden="1" customWidth="1"/>
    <col min="4356" max="4581" width="9" style="10"/>
    <col min="4582" max="4582" width="5.25" style="10" customWidth="1"/>
    <col min="4583" max="4583" width="43.625" style="10" customWidth="1"/>
    <col min="4584" max="4584" width="11" style="10" customWidth="1"/>
    <col min="4585" max="4585" width="15" style="10" customWidth="1"/>
    <col min="4586" max="4586" width="10.375" style="10" customWidth="1"/>
    <col min="4587" max="4588" width="0" style="10" hidden="1" customWidth="1"/>
    <col min="4589" max="4589" width="9.75" style="10" customWidth="1"/>
    <col min="4590" max="4590" width="11.125" style="10" customWidth="1"/>
    <col min="4591" max="4591" width="12.875" style="10" customWidth="1"/>
    <col min="4592" max="4592" width="11.25" style="10" customWidth="1"/>
    <col min="4593" max="4593" width="10.125" style="10" customWidth="1"/>
    <col min="4594" max="4594" width="9.75" style="10" customWidth="1"/>
    <col min="4595" max="4595" width="10.125" style="10" customWidth="1"/>
    <col min="4596" max="4596" width="0" style="10" hidden="1" customWidth="1"/>
    <col min="4597" max="4597" width="10.25" style="10" customWidth="1"/>
    <col min="4598" max="4599" width="0" style="10" hidden="1" customWidth="1"/>
    <col min="4600" max="4600" width="8.75" style="10" customWidth="1"/>
    <col min="4601" max="4603" width="0" style="10" hidden="1" customWidth="1"/>
    <col min="4604" max="4605" width="8.5" style="10" customWidth="1"/>
    <col min="4606" max="4606" width="8.75" style="10" customWidth="1"/>
    <col min="4607" max="4607" width="17.875" style="10" customWidth="1"/>
    <col min="4608" max="4611" width="0" style="10" hidden="1" customWidth="1"/>
    <col min="4612" max="4837" width="9" style="10"/>
    <col min="4838" max="4838" width="5.25" style="10" customWidth="1"/>
    <col min="4839" max="4839" width="43.625" style="10" customWidth="1"/>
    <col min="4840" max="4840" width="11" style="10" customWidth="1"/>
    <col min="4841" max="4841" width="15" style="10" customWidth="1"/>
    <col min="4842" max="4842" width="10.375" style="10" customWidth="1"/>
    <col min="4843" max="4844" width="0" style="10" hidden="1" customWidth="1"/>
    <col min="4845" max="4845" width="9.75" style="10" customWidth="1"/>
    <col min="4846" max="4846" width="11.125" style="10" customWidth="1"/>
    <col min="4847" max="4847" width="12.875" style="10" customWidth="1"/>
    <col min="4848" max="4848" width="11.25" style="10" customWidth="1"/>
    <col min="4849" max="4849" width="10.125" style="10" customWidth="1"/>
    <col min="4850" max="4850" width="9.75" style="10" customWidth="1"/>
    <col min="4851" max="4851" width="10.125" style="10" customWidth="1"/>
    <col min="4852" max="4852" width="0" style="10" hidden="1" customWidth="1"/>
    <col min="4853" max="4853" width="10.25" style="10" customWidth="1"/>
    <col min="4854" max="4855" width="0" style="10" hidden="1" customWidth="1"/>
    <col min="4856" max="4856" width="8.75" style="10" customWidth="1"/>
    <col min="4857" max="4859" width="0" style="10" hidden="1" customWidth="1"/>
    <col min="4860" max="4861" width="8.5" style="10" customWidth="1"/>
    <col min="4862" max="4862" width="8.75" style="10" customWidth="1"/>
    <col min="4863" max="4863" width="17.875" style="10" customWidth="1"/>
    <col min="4864" max="4867" width="0" style="10" hidden="1" customWidth="1"/>
    <col min="4868" max="5093" width="9" style="10"/>
    <col min="5094" max="5094" width="5.25" style="10" customWidth="1"/>
    <col min="5095" max="5095" width="43.625" style="10" customWidth="1"/>
    <col min="5096" max="5096" width="11" style="10" customWidth="1"/>
    <col min="5097" max="5097" width="15" style="10" customWidth="1"/>
    <col min="5098" max="5098" width="10.375" style="10" customWidth="1"/>
    <col min="5099" max="5100" width="0" style="10" hidden="1" customWidth="1"/>
    <col min="5101" max="5101" width="9.75" style="10" customWidth="1"/>
    <col min="5102" max="5102" width="11.125" style="10" customWidth="1"/>
    <col min="5103" max="5103" width="12.875" style="10" customWidth="1"/>
    <col min="5104" max="5104" width="11.25" style="10" customWidth="1"/>
    <col min="5105" max="5105" width="10.125" style="10" customWidth="1"/>
    <col min="5106" max="5106" width="9.75" style="10" customWidth="1"/>
    <col min="5107" max="5107" width="10.125" style="10" customWidth="1"/>
    <col min="5108" max="5108" width="0" style="10" hidden="1" customWidth="1"/>
    <col min="5109" max="5109" width="10.25" style="10" customWidth="1"/>
    <col min="5110" max="5111" width="0" style="10" hidden="1" customWidth="1"/>
    <col min="5112" max="5112" width="8.75" style="10" customWidth="1"/>
    <col min="5113" max="5115" width="0" style="10" hidden="1" customWidth="1"/>
    <col min="5116" max="5117" width="8.5" style="10" customWidth="1"/>
    <col min="5118" max="5118" width="8.75" style="10" customWidth="1"/>
    <col min="5119" max="5119" width="17.875" style="10" customWidth="1"/>
    <col min="5120" max="5123" width="0" style="10" hidden="1" customWidth="1"/>
    <col min="5124" max="5349" width="9" style="10"/>
    <col min="5350" max="5350" width="5.25" style="10" customWidth="1"/>
    <col min="5351" max="5351" width="43.625" style="10" customWidth="1"/>
    <col min="5352" max="5352" width="11" style="10" customWidth="1"/>
    <col min="5353" max="5353" width="15" style="10" customWidth="1"/>
    <col min="5354" max="5354" width="10.375" style="10" customWidth="1"/>
    <col min="5355" max="5356" width="0" style="10" hidden="1" customWidth="1"/>
    <col min="5357" max="5357" width="9.75" style="10" customWidth="1"/>
    <col min="5358" max="5358" width="11.125" style="10" customWidth="1"/>
    <col min="5359" max="5359" width="12.875" style="10" customWidth="1"/>
    <col min="5360" max="5360" width="11.25" style="10" customWidth="1"/>
    <col min="5361" max="5361" width="10.125" style="10" customWidth="1"/>
    <col min="5362" max="5362" width="9.75" style="10" customWidth="1"/>
    <col min="5363" max="5363" width="10.125" style="10" customWidth="1"/>
    <col min="5364" max="5364" width="0" style="10" hidden="1" customWidth="1"/>
    <col min="5365" max="5365" width="10.25" style="10" customWidth="1"/>
    <col min="5366" max="5367" width="0" style="10" hidden="1" customWidth="1"/>
    <col min="5368" max="5368" width="8.75" style="10" customWidth="1"/>
    <col min="5369" max="5371" width="0" style="10" hidden="1" customWidth="1"/>
    <col min="5372" max="5373" width="8.5" style="10" customWidth="1"/>
    <col min="5374" max="5374" width="8.75" style="10" customWidth="1"/>
    <col min="5375" max="5375" width="17.875" style="10" customWidth="1"/>
    <col min="5376" max="5379" width="0" style="10" hidden="1" customWidth="1"/>
    <col min="5380" max="5605" width="9" style="10"/>
    <col min="5606" max="5606" width="5.25" style="10" customWidth="1"/>
    <col min="5607" max="5607" width="43.625" style="10" customWidth="1"/>
    <col min="5608" max="5608" width="11" style="10" customWidth="1"/>
    <col min="5609" max="5609" width="15" style="10" customWidth="1"/>
    <col min="5610" max="5610" width="10.375" style="10" customWidth="1"/>
    <col min="5611" max="5612" width="0" style="10" hidden="1" customWidth="1"/>
    <col min="5613" max="5613" width="9.75" style="10" customWidth="1"/>
    <col min="5614" max="5614" width="11.125" style="10" customWidth="1"/>
    <col min="5615" max="5615" width="12.875" style="10" customWidth="1"/>
    <col min="5616" max="5616" width="11.25" style="10" customWidth="1"/>
    <col min="5617" max="5617" width="10.125" style="10" customWidth="1"/>
    <col min="5618" max="5618" width="9.75" style="10" customWidth="1"/>
    <col min="5619" max="5619" width="10.125" style="10" customWidth="1"/>
    <col min="5620" max="5620" width="0" style="10" hidden="1" customWidth="1"/>
    <col min="5621" max="5621" width="10.25" style="10" customWidth="1"/>
    <col min="5622" max="5623" width="0" style="10" hidden="1" customWidth="1"/>
    <col min="5624" max="5624" width="8.75" style="10" customWidth="1"/>
    <col min="5625" max="5627" width="0" style="10" hidden="1" customWidth="1"/>
    <col min="5628" max="5629" width="8.5" style="10" customWidth="1"/>
    <col min="5630" max="5630" width="8.75" style="10" customWidth="1"/>
    <col min="5631" max="5631" width="17.875" style="10" customWidth="1"/>
    <col min="5632" max="5635" width="0" style="10" hidden="1" customWidth="1"/>
    <col min="5636" max="5861" width="9" style="10"/>
    <col min="5862" max="5862" width="5.25" style="10" customWidth="1"/>
    <col min="5863" max="5863" width="43.625" style="10" customWidth="1"/>
    <col min="5864" max="5864" width="11" style="10" customWidth="1"/>
    <col min="5865" max="5865" width="15" style="10" customWidth="1"/>
    <col min="5866" max="5866" width="10.375" style="10" customWidth="1"/>
    <col min="5867" max="5868" width="0" style="10" hidden="1" customWidth="1"/>
    <col min="5869" max="5869" width="9.75" style="10" customWidth="1"/>
    <col min="5870" max="5870" width="11.125" style="10" customWidth="1"/>
    <col min="5871" max="5871" width="12.875" style="10" customWidth="1"/>
    <col min="5872" max="5872" width="11.25" style="10" customWidth="1"/>
    <col min="5873" max="5873" width="10.125" style="10" customWidth="1"/>
    <col min="5874" max="5874" width="9.75" style="10" customWidth="1"/>
    <col min="5875" max="5875" width="10.125" style="10" customWidth="1"/>
    <col min="5876" max="5876" width="0" style="10" hidden="1" customWidth="1"/>
    <col min="5877" max="5877" width="10.25" style="10" customWidth="1"/>
    <col min="5878" max="5879" width="0" style="10" hidden="1" customWidth="1"/>
    <col min="5880" max="5880" width="8.75" style="10" customWidth="1"/>
    <col min="5881" max="5883" width="0" style="10" hidden="1" customWidth="1"/>
    <col min="5884" max="5885" width="8.5" style="10" customWidth="1"/>
    <col min="5886" max="5886" width="8.75" style="10" customWidth="1"/>
    <col min="5887" max="5887" width="17.875" style="10" customWidth="1"/>
    <col min="5888" max="5891" width="0" style="10" hidden="1" customWidth="1"/>
    <col min="5892" max="6117" width="9" style="10"/>
    <col min="6118" max="6118" width="5.25" style="10" customWidth="1"/>
    <col min="6119" max="6119" width="43.625" style="10" customWidth="1"/>
    <col min="6120" max="6120" width="11" style="10" customWidth="1"/>
    <col min="6121" max="6121" width="15" style="10" customWidth="1"/>
    <col min="6122" max="6122" width="10.375" style="10" customWidth="1"/>
    <col min="6123" max="6124" width="0" style="10" hidden="1" customWidth="1"/>
    <col min="6125" max="6125" width="9.75" style="10" customWidth="1"/>
    <col min="6126" max="6126" width="11.125" style="10" customWidth="1"/>
    <col min="6127" max="6127" width="12.875" style="10" customWidth="1"/>
    <col min="6128" max="6128" width="11.25" style="10" customWidth="1"/>
    <col min="6129" max="6129" width="10.125" style="10" customWidth="1"/>
    <col min="6130" max="6130" width="9.75" style="10" customWidth="1"/>
    <col min="6131" max="6131" width="10.125" style="10" customWidth="1"/>
    <col min="6132" max="6132" width="0" style="10" hidden="1" customWidth="1"/>
    <col min="6133" max="6133" width="10.25" style="10" customWidth="1"/>
    <col min="6134" max="6135" width="0" style="10" hidden="1" customWidth="1"/>
    <col min="6136" max="6136" width="8.75" style="10" customWidth="1"/>
    <col min="6137" max="6139" width="0" style="10" hidden="1" customWidth="1"/>
    <col min="6140" max="6141" width="8.5" style="10" customWidth="1"/>
    <col min="6142" max="6142" width="8.75" style="10" customWidth="1"/>
    <col min="6143" max="6143" width="17.875" style="10" customWidth="1"/>
    <col min="6144" max="6147" width="0" style="10" hidden="1" customWidth="1"/>
    <col min="6148" max="6373" width="9" style="10"/>
    <col min="6374" max="6374" width="5.25" style="10" customWidth="1"/>
    <col min="6375" max="6375" width="43.625" style="10" customWidth="1"/>
    <col min="6376" max="6376" width="11" style="10" customWidth="1"/>
    <col min="6377" max="6377" width="15" style="10" customWidth="1"/>
    <col min="6378" max="6378" width="10.375" style="10" customWidth="1"/>
    <col min="6379" max="6380" width="0" style="10" hidden="1" customWidth="1"/>
    <col min="6381" max="6381" width="9.75" style="10" customWidth="1"/>
    <col min="6382" max="6382" width="11.125" style="10" customWidth="1"/>
    <col min="6383" max="6383" width="12.875" style="10" customWidth="1"/>
    <col min="6384" max="6384" width="11.25" style="10" customWidth="1"/>
    <col min="6385" max="6385" width="10.125" style="10" customWidth="1"/>
    <col min="6386" max="6386" width="9.75" style="10" customWidth="1"/>
    <col min="6387" max="6387" width="10.125" style="10" customWidth="1"/>
    <col min="6388" max="6388" width="0" style="10" hidden="1" customWidth="1"/>
    <col min="6389" max="6389" width="10.25" style="10" customWidth="1"/>
    <col min="6390" max="6391" width="0" style="10" hidden="1" customWidth="1"/>
    <col min="6392" max="6392" width="8.75" style="10" customWidth="1"/>
    <col min="6393" max="6395" width="0" style="10" hidden="1" customWidth="1"/>
    <col min="6396" max="6397" width="8.5" style="10" customWidth="1"/>
    <col min="6398" max="6398" width="8.75" style="10" customWidth="1"/>
    <col min="6399" max="6399" width="17.875" style="10" customWidth="1"/>
    <col min="6400" max="6403" width="0" style="10" hidden="1" customWidth="1"/>
    <col min="6404" max="6629" width="9" style="10"/>
    <col min="6630" max="6630" width="5.25" style="10" customWidth="1"/>
    <col min="6631" max="6631" width="43.625" style="10" customWidth="1"/>
    <col min="6632" max="6632" width="11" style="10" customWidth="1"/>
    <col min="6633" max="6633" width="15" style="10" customWidth="1"/>
    <col min="6634" max="6634" width="10.375" style="10" customWidth="1"/>
    <col min="6635" max="6636" width="0" style="10" hidden="1" customWidth="1"/>
    <col min="6637" max="6637" width="9.75" style="10" customWidth="1"/>
    <col min="6638" max="6638" width="11.125" style="10" customWidth="1"/>
    <col min="6639" max="6639" width="12.875" style="10" customWidth="1"/>
    <col min="6640" max="6640" width="11.25" style="10" customWidth="1"/>
    <col min="6641" max="6641" width="10.125" style="10" customWidth="1"/>
    <col min="6642" max="6642" width="9.75" style="10" customWidth="1"/>
    <col min="6643" max="6643" width="10.125" style="10" customWidth="1"/>
    <col min="6644" max="6644" width="0" style="10" hidden="1" customWidth="1"/>
    <col min="6645" max="6645" width="10.25" style="10" customWidth="1"/>
    <col min="6646" max="6647" width="0" style="10" hidden="1" customWidth="1"/>
    <col min="6648" max="6648" width="8.75" style="10" customWidth="1"/>
    <col min="6649" max="6651" width="0" style="10" hidden="1" customWidth="1"/>
    <col min="6652" max="6653" width="8.5" style="10" customWidth="1"/>
    <col min="6654" max="6654" width="8.75" style="10" customWidth="1"/>
    <col min="6655" max="6655" width="17.875" style="10" customWidth="1"/>
    <col min="6656" max="6659" width="0" style="10" hidden="1" customWidth="1"/>
    <col min="6660" max="6885" width="9" style="10"/>
    <col min="6886" max="6886" width="5.25" style="10" customWidth="1"/>
    <col min="6887" max="6887" width="43.625" style="10" customWidth="1"/>
    <col min="6888" max="6888" width="11" style="10" customWidth="1"/>
    <col min="6889" max="6889" width="15" style="10" customWidth="1"/>
    <col min="6890" max="6890" width="10.375" style="10" customWidth="1"/>
    <col min="6891" max="6892" width="0" style="10" hidden="1" customWidth="1"/>
    <col min="6893" max="6893" width="9.75" style="10" customWidth="1"/>
    <col min="6894" max="6894" width="11.125" style="10" customWidth="1"/>
    <col min="6895" max="6895" width="12.875" style="10" customWidth="1"/>
    <col min="6896" max="6896" width="11.25" style="10" customWidth="1"/>
    <col min="6897" max="6897" width="10.125" style="10" customWidth="1"/>
    <col min="6898" max="6898" width="9.75" style="10" customWidth="1"/>
    <col min="6899" max="6899" width="10.125" style="10" customWidth="1"/>
    <col min="6900" max="6900" width="0" style="10" hidden="1" customWidth="1"/>
    <col min="6901" max="6901" width="10.25" style="10" customWidth="1"/>
    <col min="6902" max="6903" width="0" style="10" hidden="1" customWidth="1"/>
    <col min="6904" max="6904" width="8.75" style="10" customWidth="1"/>
    <col min="6905" max="6907" width="0" style="10" hidden="1" customWidth="1"/>
    <col min="6908" max="6909" width="8.5" style="10" customWidth="1"/>
    <col min="6910" max="6910" width="8.75" style="10" customWidth="1"/>
    <col min="6911" max="6911" width="17.875" style="10" customWidth="1"/>
    <col min="6912" max="6915" width="0" style="10" hidden="1" customWidth="1"/>
    <col min="6916" max="7141" width="9" style="10"/>
    <col min="7142" max="7142" width="5.25" style="10" customWidth="1"/>
    <col min="7143" max="7143" width="43.625" style="10" customWidth="1"/>
    <col min="7144" max="7144" width="11" style="10" customWidth="1"/>
    <col min="7145" max="7145" width="15" style="10" customWidth="1"/>
    <col min="7146" max="7146" width="10.375" style="10" customWidth="1"/>
    <col min="7147" max="7148" width="0" style="10" hidden="1" customWidth="1"/>
    <col min="7149" max="7149" width="9.75" style="10" customWidth="1"/>
    <col min="7150" max="7150" width="11.125" style="10" customWidth="1"/>
    <col min="7151" max="7151" width="12.875" style="10" customWidth="1"/>
    <col min="7152" max="7152" width="11.25" style="10" customWidth="1"/>
    <col min="7153" max="7153" width="10.125" style="10" customWidth="1"/>
    <col min="7154" max="7154" width="9.75" style="10" customWidth="1"/>
    <col min="7155" max="7155" width="10.125" style="10" customWidth="1"/>
    <col min="7156" max="7156" width="0" style="10" hidden="1" customWidth="1"/>
    <col min="7157" max="7157" width="10.25" style="10" customWidth="1"/>
    <col min="7158" max="7159" width="0" style="10" hidden="1" customWidth="1"/>
    <col min="7160" max="7160" width="8.75" style="10" customWidth="1"/>
    <col min="7161" max="7163" width="0" style="10" hidden="1" customWidth="1"/>
    <col min="7164" max="7165" width="8.5" style="10" customWidth="1"/>
    <col min="7166" max="7166" width="8.75" style="10" customWidth="1"/>
    <col min="7167" max="7167" width="17.875" style="10" customWidth="1"/>
    <col min="7168" max="7171" width="0" style="10" hidden="1" customWidth="1"/>
    <col min="7172" max="7397" width="9" style="10"/>
    <col min="7398" max="7398" width="5.25" style="10" customWidth="1"/>
    <col min="7399" max="7399" width="43.625" style="10" customWidth="1"/>
    <col min="7400" max="7400" width="11" style="10" customWidth="1"/>
    <col min="7401" max="7401" width="15" style="10" customWidth="1"/>
    <col min="7402" max="7402" width="10.375" style="10" customWidth="1"/>
    <col min="7403" max="7404" width="0" style="10" hidden="1" customWidth="1"/>
    <col min="7405" max="7405" width="9.75" style="10" customWidth="1"/>
    <col min="7406" max="7406" width="11.125" style="10" customWidth="1"/>
    <col min="7407" max="7407" width="12.875" style="10" customWidth="1"/>
    <col min="7408" max="7408" width="11.25" style="10" customWidth="1"/>
    <col min="7409" max="7409" width="10.125" style="10" customWidth="1"/>
    <col min="7410" max="7410" width="9.75" style="10" customWidth="1"/>
    <col min="7411" max="7411" width="10.125" style="10" customWidth="1"/>
    <col min="7412" max="7412" width="0" style="10" hidden="1" customWidth="1"/>
    <col min="7413" max="7413" width="10.25" style="10" customWidth="1"/>
    <col min="7414" max="7415" width="0" style="10" hidden="1" customWidth="1"/>
    <col min="7416" max="7416" width="8.75" style="10" customWidth="1"/>
    <col min="7417" max="7419" width="0" style="10" hidden="1" customWidth="1"/>
    <col min="7420" max="7421" width="8.5" style="10" customWidth="1"/>
    <col min="7422" max="7422" width="8.75" style="10" customWidth="1"/>
    <col min="7423" max="7423" width="17.875" style="10" customWidth="1"/>
    <col min="7424" max="7427" width="0" style="10" hidden="1" customWidth="1"/>
    <col min="7428" max="7653" width="9" style="10"/>
    <col min="7654" max="7654" width="5.25" style="10" customWidth="1"/>
    <col min="7655" max="7655" width="43.625" style="10" customWidth="1"/>
    <col min="7656" max="7656" width="11" style="10" customWidth="1"/>
    <col min="7657" max="7657" width="15" style="10" customWidth="1"/>
    <col min="7658" max="7658" width="10.375" style="10" customWidth="1"/>
    <col min="7659" max="7660" width="0" style="10" hidden="1" customWidth="1"/>
    <col min="7661" max="7661" width="9.75" style="10" customWidth="1"/>
    <col min="7662" max="7662" width="11.125" style="10" customWidth="1"/>
    <col min="7663" max="7663" width="12.875" style="10" customWidth="1"/>
    <col min="7664" max="7664" width="11.25" style="10" customWidth="1"/>
    <col min="7665" max="7665" width="10.125" style="10" customWidth="1"/>
    <col min="7666" max="7666" width="9.75" style="10" customWidth="1"/>
    <col min="7667" max="7667" width="10.125" style="10" customWidth="1"/>
    <col min="7668" max="7668" width="0" style="10" hidden="1" customWidth="1"/>
    <col min="7669" max="7669" width="10.25" style="10" customWidth="1"/>
    <col min="7670" max="7671" width="0" style="10" hidden="1" customWidth="1"/>
    <col min="7672" max="7672" width="8.75" style="10" customWidth="1"/>
    <col min="7673" max="7675" width="0" style="10" hidden="1" customWidth="1"/>
    <col min="7676" max="7677" width="8.5" style="10" customWidth="1"/>
    <col min="7678" max="7678" width="8.75" style="10" customWidth="1"/>
    <col min="7679" max="7679" width="17.875" style="10" customWidth="1"/>
    <col min="7680" max="7683" width="0" style="10" hidden="1" customWidth="1"/>
    <col min="7684" max="7909" width="9" style="10"/>
    <col min="7910" max="7910" width="5.25" style="10" customWidth="1"/>
    <col min="7911" max="7911" width="43.625" style="10" customWidth="1"/>
    <col min="7912" max="7912" width="11" style="10" customWidth="1"/>
    <col min="7913" max="7913" width="15" style="10" customWidth="1"/>
    <col min="7914" max="7914" width="10.375" style="10" customWidth="1"/>
    <col min="7915" max="7916" width="0" style="10" hidden="1" customWidth="1"/>
    <col min="7917" max="7917" width="9.75" style="10" customWidth="1"/>
    <col min="7918" max="7918" width="11.125" style="10" customWidth="1"/>
    <col min="7919" max="7919" width="12.875" style="10" customWidth="1"/>
    <col min="7920" max="7920" width="11.25" style="10" customWidth="1"/>
    <col min="7921" max="7921" width="10.125" style="10" customWidth="1"/>
    <col min="7922" max="7922" width="9.75" style="10" customWidth="1"/>
    <col min="7923" max="7923" width="10.125" style="10" customWidth="1"/>
    <col min="7924" max="7924" width="0" style="10" hidden="1" customWidth="1"/>
    <col min="7925" max="7925" width="10.25" style="10" customWidth="1"/>
    <col min="7926" max="7927" width="0" style="10" hidden="1" customWidth="1"/>
    <col min="7928" max="7928" width="8.75" style="10" customWidth="1"/>
    <col min="7929" max="7931" width="0" style="10" hidden="1" customWidth="1"/>
    <col min="7932" max="7933" width="8.5" style="10" customWidth="1"/>
    <col min="7934" max="7934" width="8.75" style="10" customWidth="1"/>
    <col min="7935" max="7935" width="17.875" style="10" customWidth="1"/>
    <col min="7936" max="7939" width="0" style="10" hidden="1" customWidth="1"/>
    <col min="7940" max="8165" width="9" style="10"/>
    <col min="8166" max="8166" width="5.25" style="10" customWidth="1"/>
    <col min="8167" max="8167" width="43.625" style="10" customWidth="1"/>
    <col min="8168" max="8168" width="11" style="10" customWidth="1"/>
    <col min="8169" max="8169" width="15" style="10" customWidth="1"/>
    <col min="8170" max="8170" width="10.375" style="10" customWidth="1"/>
    <col min="8171" max="8172" width="0" style="10" hidden="1" customWidth="1"/>
    <col min="8173" max="8173" width="9.75" style="10" customWidth="1"/>
    <col min="8174" max="8174" width="11.125" style="10" customWidth="1"/>
    <col min="8175" max="8175" width="12.875" style="10" customWidth="1"/>
    <col min="8176" max="8176" width="11.25" style="10" customWidth="1"/>
    <col min="8177" max="8177" width="10.125" style="10" customWidth="1"/>
    <col min="8178" max="8178" width="9.75" style="10" customWidth="1"/>
    <col min="8179" max="8179" width="10.125" style="10" customWidth="1"/>
    <col min="8180" max="8180" width="0" style="10" hidden="1" customWidth="1"/>
    <col min="8181" max="8181" width="10.25" style="10" customWidth="1"/>
    <col min="8182" max="8183" width="0" style="10" hidden="1" customWidth="1"/>
    <col min="8184" max="8184" width="8.75" style="10" customWidth="1"/>
    <col min="8185" max="8187" width="0" style="10" hidden="1" customWidth="1"/>
    <col min="8188" max="8189" width="8.5" style="10" customWidth="1"/>
    <col min="8190" max="8190" width="8.75" style="10" customWidth="1"/>
    <col min="8191" max="8191" width="17.875" style="10" customWidth="1"/>
    <col min="8192" max="8195" width="0" style="10" hidden="1" customWidth="1"/>
    <col min="8196" max="8421" width="9" style="10"/>
    <col min="8422" max="8422" width="5.25" style="10" customWidth="1"/>
    <col min="8423" max="8423" width="43.625" style="10" customWidth="1"/>
    <col min="8424" max="8424" width="11" style="10" customWidth="1"/>
    <col min="8425" max="8425" width="15" style="10" customWidth="1"/>
    <col min="8426" max="8426" width="10.375" style="10" customWidth="1"/>
    <col min="8427" max="8428" width="0" style="10" hidden="1" customWidth="1"/>
    <col min="8429" max="8429" width="9.75" style="10" customWidth="1"/>
    <col min="8430" max="8430" width="11.125" style="10" customWidth="1"/>
    <col min="8431" max="8431" width="12.875" style="10" customWidth="1"/>
    <col min="8432" max="8432" width="11.25" style="10" customWidth="1"/>
    <col min="8433" max="8433" width="10.125" style="10" customWidth="1"/>
    <col min="8434" max="8434" width="9.75" style="10" customWidth="1"/>
    <col min="8435" max="8435" width="10.125" style="10" customWidth="1"/>
    <col min="8436" max="8436" width="0" style="10" hidden="1" customWidth="1"/>
    <col min="8437" max="8437" width="10.25" style="10" customWidth="1"/>
    <col min="8438" max="8439" width="0" style="10" hidden="1" customWidth="1"/>
    <col min="8440" max="8440" width="8.75" style="10" customWidth="1"/>
    <col min="8441" max="8443" width="0" style="10" hidden="1" customWidth="1"/>
    <col min="8444" max="8445" width="8.5" style="10" customWidth="1"/>
    <col min="8446" max="8446" width="8.75" style="10" customWidth="1"/>
    <col min="8447" max="8447" width="17.875" style="10" customWidth="1"/>
    <col min="8448" max="8451" width="0" style="10" hidden="1" customWidth="1"/>
    <col min="8452" max="8677" width="9" style="10"/>
    <col min="8678" max="8678" width="5.25" style="10" customWidth="1"/>
    <col min="8679" max="8679" width="43.625" style="10" customWidth="1"/>
    <col min="8680" max="8680" width="11" style="10" customWidth="1"/>
    <col min="8681" max="8681" width="15" style="10" customWidth="1"/>
    <col min="8682" max="8682" width="10.375" style="10" customWidth="1"/>
    <col min="8683" max="8684" width="0" style="10" hidden="1" customWidth="1"/>
    <col min="8685" max="8685" width="9.75" style="10" customWidth="1"/>
    <col min="8686" max="8686" width="11.125" style="10" customWidth="1"/>
    <col min="8687" max="8687" width="12.875" style="10" customWidth="1"/>
    <col min="8688" max="8688" width="11.25" style="10" customWidth="1"/>
    <col min="8689" max="8689" width="10.125" style="10" customWidth="1"/>
    <col min="8690" max="8690" width="9.75" style="10" customWidth="1"/>
    <col min="8691" max="8691" width="10.125" style="10" customWidth="1"/>
    <col min="8692" max="8692" width="0" style="10" hidden="1" customWidth="1"/>
    <col min="8693" max="8693" width="10.25" style="10" customWidth="1"/>
    <col min="8694" max="8695" width="0" style="10" hidden="1" customWidth="1"/>
    <col min="8696" max="8696" width="8.75" style="10" customWidth="1"/>
    <col min="8697" max="8699" width="0" style="10" hidden="1" customWidth="1"/>
    <col min="8700" max="8701" width="8.5" style="10" customWidth="1"/>
    <col min="8702" max="8702" width="8.75" style="10" customWidth="1"/>
    <col min="8703" max="8703" width="17.875" style="10" customWidth="1"/>
    <col min="8704" max="8707" width="0" style="10" hidden="1" customWidth="1"/>
    <col min="8708" max="8933" width="9" style="10"/>
    <col min="8934" max="8934" width="5.25" style="10" customWidth="1"/>
    <col min="8935" max="8935" width="43.625" style="10" customWidth="1"/>
    <col min="8936" max="8936" width="11" style="10" customWidth="1"/>
    <col min="8937" max="8937" width="15" style="10" customWidth="1"/>
    <col min="8938" max="8938" width="10.375" style="10" customWidth="1"/>
    <col min="8939" max="8940" width="0" style="10" hidden="1" customWidth="1"/>
    <col min="8941" max="8941" width="9.75" style="10" customWidth="1"/>
    <col min="8942" max="8942" width="11.125" style="10" customWidth="1"/>
    <col min="8943" max="8943" width="12.875" style="10" customWidth="1"/>
    <col min="8944" max="8944" width="11.25" style="10" customWidth="1"/>
    <col min="8945" max="8945" width="10.125" style="10" customWidth="1"/>
    <col min="8946" max="8946" width="9.75" style="10" customWidth="1"/>
    <col min="8947" max="8947" width="10.125" style="10" customWidth="1"/>
    <col min="8948" max="8948" width="0" style="10" hidden="1" customWidth="1"/>
    <col min="8949" max="8949" width="10.25" style="10" customWidth="1"/>
    <col min="8950" max="8951" width="0" style="10" hidden="1" customWidth="1"/>
    <col min="8952" max="8952" width="8.75" style="10" customWidth="1"/>
    <col min="8953" max="8955" width="0" style="10" hidden="1" customWidth="1"/>
    <col min="8956" max="8957" width="8.5" style="10" customWidth="1"/>
    <col min="8958" max="8958" width="8.75" style="10" customWidth="1"/>
    <col min="8959" max="8959" width="17.875" style="10" customWidth="1"/>
    <col min="8960" max="8963" width="0" style="10" hidden="1" customWidth="1"/>
    <col min="8964" max="9189" width="9" style="10"/>
    <col min="9190" max="9190" width="5.25" style="10" customWidth="1"/>
    <col min="9191" max="9191" width="43.625" style="10" customWidth="1"/>
    <col min="9192" max="9192" width="11" style="10" customWidth="1"/>
    <col min="9193" max="9193" width="15" style="10" customWidth="1"/>
    <col min="9194" max="9194" width="10.375" style="10" customWidth="1"/>
    <col min="9195" max="9196" width="0" style="10" hidden="1" customWidth="1"/>
    <col min="9197" max="9197" width="9.75" style="10" customWidth="1"/>
    <col min="9198" max="9198" width="11.125" style="10" customWidth="1"/>
    <col min="9199" max="9199" width="12.875" style="10" customWidth="1"/>
    <col min="9200" max="9200" width="11.25" style="10" customWidth="1"/>
    <col min="9201" max="9201" width="10.125" style="10" customWidth="1"/>
    <col min="9202" max="9202" width="9.75" style="10" customWidth="1"/>
    <col min="9203" max="9203" width="10.125" style="10" customWidth="1"/>
    <col min="9204" max="9204" width="0" style="10" hidden="1" customWidth="1"/>
    <col min="9205" max="9205" width="10.25" style="10" customWidth="1"/>
    <col min="9206" max="9207" width="0" style="10" hidden="1" customWidth="1"/>
    <col min="9208" max="9208" width="8.75" style="10" customWidth="1"/>
    <col min="9209" max="9211" width="0" style="10" hidden="1" customWidth="1"/>
    <col min="9212" max="9213" width="8.5" style="10" customWidth="1"/>
    <col min="9214" max="9214" width="8.75" style="10" customWidth="1"/>
    <col min="9215" max="9215" width="17.875" style="10" customWidth="1"/>
    <col min="9216" max="9219" width="0" style="10" hidden="1" customWidth="1"/>
    <col min="9220" max="9445" width="9" style="10"/>
    <col min="9446" max="9446" width="5.25" style="10" customWidth="1"/>
    <col min="9447" max="9447" width="43.625" style="10" customWidth="1"/>
    <col min="9448" max="9448" width="11" style="10" customWidth="1"/>
    <col min="9449" max="9449" width="15" style="10" customWidth="1"/>
    <col min="9450" max="9450" width="10.375" style="10" customWidth="1"/>
    <col min="9451" max="9452" width="0" style="10" hidden="1" customWidth="1"/>
    <col min="9453" max="9453" width="9.75" style="10" customWidth="1"/>
    <col min="9454" max="9454" width="11.125" style="10" customWidth="1"/>
    <col min="9455" max="9455" width="12.875" style="10" customWidth="1"/>
    <col min="9456" max="9456" width="11.25" style="10" customWidth="1"/>
    <col min="9457" max="9457" width="10.125" style="10" customWidth="1"/>
    <col min="9458" max="9458" width="9.75" style="10" customWidth="1"/>
    <col min="9459" max="9459" width="10.125" style="10" customWidth="1"/>
    <col min="9460" max="9460" width="0" style="10" hidden="1" customWidth="1"/>
    <col min="9461" max="9461" width="10.25" style="10" customWidth="1"/>
    <col min="9462" max="9463" width="0" style="10" hidden="1" customWidth="1"/>
    <col min="9464" max="9464" width="8.75" style="10" customWidth="1"/>
    <col min="9465" max="9467" width="0" style="10" hidden="1" customWidth="1"/>
    <col min="9468" max="9469" width="8.5" style="10" customWidth="1"/>
    <col min="9470" max="9470" width="8.75" style="10" customWidth="1"/>
    <col min="9471" max="9471" width="17.875" style="10" customWidth="1"/>
    <col min="9472" max="9475" width="0" style="10" hidden="1" customWidth="1"/>
    <col min="9476" max="9701" width="9" style="10"/>
    <col min="9702" max="9702" width="5.25" style="10" customWidth="1"/>
    <col min="9703" max="9703" width="43.625" style="10" customWidth="1"/>
    <col min="9704" max="9704" width="11" style="10" customWidth="1"/>
    <col min="9705" max="9705" width="15" style="10" customWidth="1"/>
    <col min="9706" max="9706" width="10.375" style="10" customWidth="1"/>
    <col min="9707" max="9708" width="0" style="10" hidden="1" customWidth="1"/>
    <col min="9709" max="9709" width="9.75" style="10" customWidth="1"/>
    <col min="9710" max="9710" width="11.125" style="10" customWidth="1"/>
    <col min="9711" max="9711" width="12.875" style="10" customWidth="1"/>
    <col min="9712" max="9712" width="11.25" style="10" customWidth="1"/>
    <col min="9713" max="9713" width="10.125" style="10" customWidth="1"/>
    <col min="9714" max="9714" width="9.75" style="10" customWidth="1"/>
    <col min="9715" max="9715" width="10.125" style="10" customWidth="1"/>
    <col min="9716" max="9716" width="0" style="10" hidden="1" customWidth="1"/>
    <col min="9717" max="9717" width="10.25" style="10" customWidth="1"/>
    <col min="9718" max="9719" width="0" style="10" hidden="1" customWidth="1"/>
    <col min="9720" max="9720" width="8.75" style="10" customWidth="1"/>
    <col min="9721" max="9723" width="0" style="10" hidden="1" customWidth="1"/>
    <col min="9724" max="9725" width="8.5" style="10" customWidth="1"/>
    <col min="9726" max="9726" width="8.75" style="10" customWidth="1"/>
    <col min="9727" max="9727" width="17.875" style="10" customWidth="1"/>
    <col min="9728" max="9731" width="0" style="10" hidden="1" customWidth="1"/>
    <col min="9732" max="9957" width="9" style="10"/>
    <col min="9958" max="9958" width="5.25" style="10" customWidth="1"/>
    <col min="9959" max="9959" width="43.625" style="10" customWidth="1"/>
    <col min="9960" max="9960" width="11" style="10" customWidth="1"/>
    <col min="9961" max="9961" width="15" style="10" customWidth="1"/>
    <col min="9962" max="9962" width="10.375" style="10" customWidth="1"/>
    <col min="9963" max="9964" width="0" style="10" hidden="1" customWidth="1"/>
    <col min="9965" max="9965" width="9.75" style="10" customWidth="1"/>
    <col min="9966" max="9966" width="11.125" style="10" customWidth="1"/>
    <col min="9967" max="9967" width="12.875" style="10" customWidth="1"/>
    <col min="9968" max="9968" width="11.25" style="10" customWidth="1"/>
    <col min="9969" max="9969" width="10.125" style="10" customWidth="1"/>
    <col min="9970" max="9970" width="9.75" style="10" customWidth="1"/>
    <col min="9971" max="9971" width="10.125" style="10" customWidth="1"/>
    <col min="9972" max="9972" width="0" style="10" hidden="1" customWidth="1"/>
    <col min="9973" max="9973" width="10.25" style="10" customWidth="1"/>
    <col min="9974" max="9975" width="0" style="10" hidden="1" customWidth="1"/>
    <col min="9976" max="9976" width="8.75" style="10" customWidth="1"/>
    <col min="9977" max="9979" width="0" style="10" hidden="1" customWidth="1"/>
    <col min="9980" max="9981" width="8.5" style="10" customWidth="1"/>
    <col min="9982" max="9982" width="8.75" style="10" customWidth="1"/>
    <col min="9983" max="9983" width="17.875" style="10" customWidth="1"/>
    <col min="9984" max="9987" width="0" style="10" hidden="1" customWidth="1"/>
    <col min="9988" max="10213" width="9" style="10"/>
    <col min="10214" max="10214" width="5.25" style="10" customWidth="1"/>
    <col min="10215" max="10215" width="43.625" style="10" customWidth="1"/>
    <col min="10216" max="10216" width="11" style="10" customWidth="1"/>
    <col min="10217" max="10217" width="15" style="10" customWidth="1"/>
    <col min="10218" max="10218" width="10.375" style="10" customWidth="1"/>
    <col min="10219" max="10220" width="0" style="10" hidden="1" customWidth="1"/>
    <col min="10221" max="10221" width="9.75" style="10" customWidth="1"/>
    <col min="10222" max="10222" width="11.125" style="10" customWidth="1"/>
    <col min="10223" max="10223" width="12.875" style="10" customWidth="1"/>
    <col min="10224" max="10224" width="11.25" style="10" customWidth="1"/>
    <col min="10225" max="10225" width="10.125" style="10" customWidth="1"/>
    <col min="10226" max="10226" width="9.75" style="10" customWidth="1"/>
    <col min="10227" max="10227" width="10.125" style="10" customWidth="1"/>
    <col min="10228" max="10228" width="0" style="10" hidden="1" customWidth="1"/>
    <col min="10229" max="10229" width="10.25" style="10" customWidth="1"/>
    <col min="10230" max="10231" width="0" style="10" hidden="1" customWidth="1"/>
    <col min="10232" max="10232" width="8.75" style="10" customWidth="1"/>
    <col min="10233" max="10235" width="0" style="10" hidden="1" customWidth="1"/>
    <col min="10236" max="10237" width="8.5" style="10" customWidth="1"/>
    <col min="10238" max="10238" width="8.75" style="10" customWidth="1"/>
    <col min="10239" max="10239" width="17.875" style="10" customWidth="1"/>
    <col min="10240" max="10243" width="0" style="10" hidden="1" customWidth="1"/>
    <col min="10244" max="10469" width="9" style="10"/>
    <col min="10470" max="10470" width="5.25" style="10" customWidth="1"/>
    <col min="10471" max="10471" width="43.625" style="10" customWidth="1"/>
    <col min="10472" max="10472" width="11" style="10" customWidth="1"/>
    <col min="10473" max="10473" width="15" style="10" customWidth="1"/>
    <col min="10474" max="10474" width="10.375" style="10" customWidth="1"/>
    <col min="10475" max="10476" width="0" style="10" hidden="1" customWidth="1"/>
    <col min="10477" max="10477" width="9.75" style="10" customWidth="1"/>
    <col min="10478" max="10478" width="11.125" style="10" customWidth="1"/>
    <col min="10479" max="10479" width="12.875" style="10" customWidth="1"/>
    <col min="10480" max="10480" width="11.25" style="10" customWidth="1"/>
    <col min="10481" max="10481" width="10.125" style="10" customWidth="1"/>
    <col min="10482" max="10482" width="9.75" style="10" customWidth="1"/>
    <col min="10483" max="10483" width="10.125" style="10" customWidth="1"/>
    <col min="10484" max="10484" width="0" style="10" hidden="1" customWidth="1"/>
    <col min="10485" max="10485" width="10.25" style="10" customWidth="1"/>
    <col min="10486" max="10487" width="0" style="10" hidden="1" customWidth="1"/>
    <col min="10488" max="10488" width="8.75" style="10" customWidth="1"/>
    <col min="10489" max="10491" width="0" style="10" hidden="1" customWidth="1"/>
    <col min="10492" max="10493" width="8.5" style="10" customWidth="1"/>
    <col min="10494" max="10494" width="8.75" style="10" customWidth="1"/>
    <col min="10495" max="10495" width="17.875" style="10" customWidth="1"/>
    <col min="10496" max="10499" width="0" style="10" hidden="1" customWidth="1"/>
    <col min="10500" max="10725" width="9" style="10"/>
    <col min="10726" max="10726" width="5.25" style="10" customWidth="1"/>
    <col min="10727" max="10727" width="43.625" style="10" customWidth="1"/>
    <col min="10728" max="10728" width="11" style="10" customWidth="1"/>
    <col min="10729" max="10729" width="15" style="10" customWidth="1"/>
    <col min="10730" max="10730" width="10.375" style="10" customWidth="1"/>
    <col min="10731" max="10732" width="0" style="10" hidden="1" customWidth="1"/>
    <col min="10733" max="10733" width="9.75" style="10" customWidth="1"/>
    <col min="10734" max="10734" width="11.125" style="10" customWidth="1"/>
    <col min="10735" max="10735" width="12.875" style="10" customWidth="1"/>
    <col min="10736" max="10736" width="11.25" style="10" customWidth="1"/>
    <col min="10737" max="10737" width="10.125" style="10" customWidth="1"/>
    <col min="10738" max="10738" width="9.75" style="10" customWidth="1"/>
    <col min="10739" max="10739" width="10.125" style="10" customWidth="1"/>
    <col min="10740" max="10740" width="0" style="10" hidden="1" customWidth="1"/>
    <col min="10741" max="10741" width="10.25" style="10" customWidth="1"/>
    <col min="10742" max="10743" width="0" style="10" hidden="1" customWidth="1"/>
    <col min="10744" max="10744" width="8.75" style="10" customWidth="1"/>
    <col min="10745" max="10747" width="0" style="10" hidden="1" customWidth="1"/>
    <col min="10748" max="10749" width="8.5" style="10" customWidth="1"/>
    <col min="10750" max="10750" width="8.75" style="10" customWidth="1"/>
    <col min="10751" max="10751" width="17.875" style="10" customWidth="1"/>
    <col min="10752" max="10755" width="0" style="10" hidden="1" customWidth="1"/>
    <col min="10756" max="10981" width="9" style="10"/>
    <col min="10982" max="10982" width="5.25" style="10" customWidth="1"/>
    <col min="10983" max="10983" width="43.625" style="10" customWidth="1"/>
    <col min="10984" max="10984" width="11" style="10" customWidth="1"/>
    <col min="10985" max="10985" width="15" style="10" customWidth="1"/>
    <col min="10986" max="10986" width="10.375" style="10" customWidth="1"/>
    <col min="10987" max="10988" width="0" style="10" hidden="1" customWidth="1"/>
    <col min="10989" max="10989" width="9.75" style="10" customWidth="1"/>
    <col min="10990" max="10990" width="11.125" style="10" customWidth="1"/>
    <col min="10991" max="10991" width="12.875" style="10" customWidth="1"/>
    <col min="10992" max="10992" width="11.25" style="10" customWidth="1"/>
    <col min="10993" max="10993" width="10.125" style="10" customWidth="1"/>
    <col min="10994" max="10994" width="9.75" style="10" customWidth="1"/>
    <col min="10995" max="10995" width="10.125" style="10" customWidth="1"/>
    <col min="10996" max="10996" width="0" style="10" hidden="1" customWidth="1"/>
    <col min="10997" max="10997" width="10.25" style="10" customWidth="1"/>
    <col min="10998" max="10999" width="0" style="10" hidden="1" customWidth="1"/>
    <col min="11000" max="11000" width="8.75" style="10" customWidth="1"/>
    <col min="11001" max="11003" width="0" style="10" hidden="1" customWidth="1"/>
    <col min="11004" max="11005" width="8.5" style="10" customWidth="1"/>
    <col min="11006" max="11006" width="8.75" style="10" customWidth="1"/>
    <col min="11007" max="11007" width="17.875" style="10" customWidth="1"/>
    <col min="11008" max="11011" width="0" style="10" hidden="1" customWidth="1"/>
    <col min="11012" max="11237" width="9" style="10"/>
    <col min="11238" max="11238" width="5.25" style="10" customWidth="1"/>
    <col min="11239" max="11239" width="43.625" style="10" customWidth="1"/>
    <col min="11240" max="11240" width="11" style="10" customWidth="1"/>
    <col min="11241" max="11241" width="15" style="10" customWidth="1"/>
    <col min="11242" max="11242" width="10.375" style="10" customWidth="1"/>
    <col min="11243" max="11244" width="0" style="10" hidden="1" customWidth="1"/>
    <col min="11245" max="11245" width="9.75" style="10" customWidth="1"/>
    <col min="11246" max="11246" width="11.125" style="10" customWidth="1"/>
    <col min="11247" max="11247" width="12.875" style="10" customWidth="1"/>
    <col min="11248" max="11248" width="11.25" style="10" customWidth="1"/>
    <col min="11249" max="11249" width="10.125" style="10" customWidth="1"/>
    <col min="11250" max="11250" width="9.75" style="10" customWidth="1"/>
    <col min="11251" max="11251" width="10.125" style="10" customWidth="1"/>
    <col min="11252" max="11252" width="0" style="10" hidden="1" customWidth="1"/>
    <col min="11253" max="11253" width="10.25" style="10" customWidth="1"/>
    <col min="11254" max="11255" width="0" style="10" hidden="1" customWidth="1"/>
    <col min="11256" max="11256" width="8.75" style="10" customWidth="1"/>
    <col min="11257" max="11259" width="0" style="10" hidden="1" customWidth="1"/>
    <col min="11260" max="11261" width="8.5" style="10" customWidth="1"/>
    <col min="11262" max="11262" width="8.75" style="10" customWidth="1"/>
    <col min="11263" max="11263" width="17.875" style="10" customWidth="1"/>
    <col min="11264" max="11267" width="0" style="10" hidden="1" customWidth="1"/>
    <col min="11268" max="11493" width="9" style="10"/>
    <col min="11494" max="11494" width="5.25" style="10" customWidth="1"/>
    <col min="11495" max="11495" width="43.625" style="10" customWidth="1"/>
    <col min="11496" max="11496" width="11" style="10" customWidth="1"/>
    <col min="11497" max="11497" width="15" style="10" customWidth="1"/>
    <col min="11498" max="11498" width="10.375" style="10" customWidth="1"/>
    <col min="11499" max="11500" width="0" style="10" hidden="1" customWidth="1"/>
    <col min="11501" max="11501" width="9.75" style="10" customWidth="1"/>
    <col min="11502" max="11502" width="11.125" style="10" customWidth="1"/>
    <col min="11503" max="11503" width="12.875" style="10" customWidth="1"/>
    <col min="11504" max="11504" width="11.25" style="10" customWidth="1"/>
    <col min="11505" max="11505" width="10.125" style="10" customWidth="1"/>
    <col min="11506" max="11506" width="9.75" style="10" customWidth="1"/>
    <col min="11507" max="11507" width="10.125" style="10" customWidth="1"/>
    <col min="11508" max="11508" width="0" style="10" hidden="1" customWidth="1"/>
    <col min="11509" max="11509" width="10.25" style="10" customWidth="1"/>
    <col min="11510" max="11511" width="0" style="10" hidden="1" customWidth="1"/>
    <col min="11512" max="11512" width="8.75" style="10" customWidth="1"/>
    <col min="11513" max="11515" width="0" style="10" hidden="1" customWidth="1"/>
    <col min="11516" max="11517" width="8.5" style="10" customWidth="1"/>
    <col min="11518" max="11518" width="8.75" style="10" customWidth="1"/>
    <col min="11519" max="11519" width="17.875" style="10" customWidth="1"/>
    <col min="11520" max="11523" width="0" style="10" hidden="1" customWidth="1"/>
    <col min="11524" max="11749" width="9" style="10"/>
    <col min="11750" max="11750" width="5.25" style="10" customWidth="1"/>
    <col min="11751" max="11751" width="43.625" style="10" customWidth="1"/>
    <col min="11752" max="11752" width="11" style="10" customWidth="1"/>
    <col min="11753" max="11753" width="15" style="10" customWidth="1"/>
    <col min="11754" max="11754" width="10.375" style="10" customWidth="1"/>
    <col min="11755" max="11756" width="0" style="10" hidden="1" customWidth="1"/>
    <col min="11757" max="11757" width="9.75" style="10" customWidth="1"/>
    <col min="11758" max="11758" width="11.125" style="10" customWidth="1"/>
    <col min="11759" max="11759" width="12.875" style="10" customWidth="1"/>
    <col min="11760" max="11760" width="11.25" style="10" customWidth="1"/>
    <col min="11761" max="11761" width="10.125" style="10" customWidth="1"/>
    <col min="11762" max="11762" width="9.75" style="10" customWidth="1"/>
    <col min="11763" max="11763" width="10.125" style="10" customWidth="1"/>
    <col min="11764" max="11764" width="0" style="10" hidden="1" customWidth="1"/>
    <col min="11765" max="11765" width="10.25" style="10" customWidth="1"/>
    <col min="11766" max="11767" width="0" style="10" hidden="1" customWidth="1"/>
    <col min="11768" max="11768" width="8.75" style="10" customWidth="1"/>
    <col min="11769" max="11771" width="0" style="10" hidden="1" customWidth="1"/>
    <col min="11772" max="11773" width="8.5" style="10" customWidth="1"/>
    <col min="11774" max="11774" width="8.75" style="10" customWidth="1"/>
    <col min="11775" max="11775" width="17.875" style="10" customWidth="1"/>
    <col min="11776" max="11779" width="0" style="10" hidden="1" customWidth="1"/>
    <col min="11780" max="12005" width="9" style="10"/>
    <col min="12006" max="12006" width="5.25" style="10" customWidth="1"/>
    <col min="12007" max="12007" width="43.625" style="10" customWidth="1"/>
    <col min="12008" max="12008" width="11" style="10" customWidth="1"/>
    <col min="12009" max="12009" width="15" style="10" customWidth="1"/>
    <col min="12010" max="12010" width="10.375" style="10" customWidth="1"/>
    <col min="12011" max="12012" width="0" style="10" hidden="1" customWidth="1"/>
    <col min="12013" max="12013" width="9.75" style="10" customWidth="1"/>
    <col min="12014" max="12014" width="11.125" style="10" customWidth="1"/>
    <col min="12015" max="12015" width="12.875" style="10" customWidth="1"/>
    <col min="12016" max="12016" width="11.25" style="10" customWidth="1"/>
    <col min="12017" max="12017" width="10.125" style="10" customWidth="1"/>
    <col min="12018" max="12018" width="9.75" style="10" customWidth="1"/>
    <col min="12019" max="12019" width="10.125" style="10" customWidth="1"/>
    <col min="12020" max="12020" width="0" style="10" hidden="1" customWidth="1"/>
    <col min="12021" max="12021" width="10.25" style="10" customWidth="1"/>
    <col min="12022" max="12023" width="0" style="10" hidden="1" customWidth="1"/>
    <col min="12024" max="12024" width="8.75" style="10" customWidth="1"/>
    <col min="12025" max="12027" width="0" style="10" hidden="1" customWidth="1"/>
    <col min="12028" max="12029" width="8.5" style="10" customWidth="1"/>
    <col min="12030" max="12030" width="8.75" style="10" customWidth="1"/>
    <col min="12031" max="12031" width="17.875" style="10" customWidth="1"/>
    <col min="12032" max="12035" width="0" style="10" hidden="1" customWidth="1"/>
    <col min="12036" max="12261" width="9" style="10"/>
    <col min="12262" max="12262" width="5.25" style="10" customWidth="1"/>
    <col min="12263" max="12263" width="43.625" style="10" customWidth="1"/>
    <col min="12264" max="12264" width="11" style="10" customWidth="1"/>
    <col min="12265" max="12265" width="15" style="10" customWidth="1"/>
    <col min="12266" max="12266" width="10.375" style="10" customWidth="1"/>
    <col min="12267" max="12268" width="0" style="10" hidden="1" customWidth="1"/>
    <col min="12269" max="12269" width="9.75" style="10" customWidth="1"/>
    <col min="12270" max="12270" width="11.125" style="10" customWidth="1"/>
    <col min="12271" max="12271" width="12.875" style="10" customWidth="1"/>
    <col min="12272" max="12272" width="11.25" style="10" customWidth="1"/>
    <col min="12273" max="12273" width="10.125" style="10" customWidth="1"/>
    <col min="12274" max="12274" width="9.75" style="10" customWidth="1"/>
    <col min="12275" max="12275" width="10.125" style="10" customWidth="1"/>
    <col min="12276" max="12276" width="0" style="10" hidden="1" customWidth="1"/>
    <col min="12277" max="12277" width="10.25" style="10" customWidth="1"/>
    <col min="12278" max="12279" width="0" style="10" hidden="1" customWidth="1"/>
    <col min="12280" max="12280" width="8.75" style="10" customWidth="1"/>
    <col min="12281" max="12283" width="0" style="10" hidden="1" customWidth="1"/>
    <col min="12284" max="12285" width="8.5" style="10" customWidth="1"/>
    <col min="12286" max="12286" width="8.75" style="10" customWidth="1"/>
    <col min="12287" max="12287" width="17.875" style="10" customWidth="1"/>
    <col min="12288" max="12291" width="0" style="10" hidden="1" customWidth="1"/>
    <col min="12292" max="12517" width="9" style="10"/>
    <col min="12518" max="12518" width="5.25" style="10" customWidth="1"/>
    <col min="12519" max="12519" width="43.625" style="10" customWidth="1"/>
    <col min="12520" max="12520" width="11" style="10" customWidth="1"/>
    <col min="12521" max="12521" width="15" style="10" customWidth="1"/>
    <col min="12522" max="12522" width="10.375" style="10" customWidth="1"/>
    <col min="12523" max="12524" width="0" style="10" hidden="1" customWidth="1"/>
    <col min="12525" max="12525" width="9.75" style="10" customWidth="1"/>
    <col min="12526" max="12526" width="11.125" style="10" customWidth="1"/>
    <col min="12527" max="12527" width="12.875" style="10" customWidth="1"/>
    <col min="12528" max="12528" width="11.25" style="10" customWidth="1"/>
    <col min="12529" max="12529" width="10.125" style="10" customWidth="1"/>
    <col min="12530" max="12530" width="9.75" style="10" customWidth="1"/>
    <col min="12531" max="12531" width="10.125" style="10" customWidth="1"/>
    <col min="12532" max="12532" width="0" style="10" hidden="1" customWidth="1"/>
    <col min="12533" max="12533" width="10.25" style="10" customWidth="1"/>
    <col min="12534" max="12535" width="0" style="10" hidden="1" customWidth="1"/>
    <col min="12536" max="12536" width="8.75" style="10" customWidth="1"/>
    <col min="12537" max="12539" width="0" style="10" hidden="1" customWidth="1"/>
    <col min="12540" max="12541" width="8.5" style="10" customWidth="1"/>
    <col min="12542" max="12542" width="8.75" style="10" customWidth="1"/>
    <col min="12543" max="12543" width="17.875" style="10" customWidth="1"/>
    <col min="12544" max="12547" width="0" style="10" hidden="1" customWidth="1"/>
    <col min="12548" max="12773" width="9" style="10"/>
    <col min="12774" max="12774" width="5.25" style="10" customWidth="1"/>
    <col min="12775" max="12775" width="43.625" style="10" customWidth="1"/>
    <col min="12776" max="12776" width="11" style="10" customWidth="1"/>
    <col min="12777" max="12777" width="15" style="10" customWidth="1"/>
    <col min="12778" max="12778" width="10.375" style="10" customWidth="1"/>
    <col min="12779" max="12780" width="0" style="10" hidden="1" customWidth="1"/>
    <col min="12781" max="12781" width="9.75" style="10" customWidth="1"/>
    <col min="12782" max="12782" width="11.125" style="10" customWidth="1"/>
    <col min="12783" max="12783" width="12.875" style="10" customWidth="1"/>
    <col min="12784" max="12784" width="11.25" style="10" customWidth="1"/>
    <col min="12785" max="12785" width="10.125" style="10" customWidth="1"/>
    <col min="12786" max="12786" width="9.75" style="10" customWidth="1"/>
    <col min="12787" max="12787" width="10.125" style="10" customWidth="1"/>
    <col min="12788" max="12788" width="0" style="10" hidden="1" customWidth="1"/>
    <col min="12789" max="12789" width="10.25" style="10" customWidth="1"/>
    <col min="12790" max="12791" width="0" style="10" hidden="1" customWidth="1"/>
    <col min="12792" max="12792" width="8.75" style="10" customWidth="1"/>
    <col min="12793" max="12795" width="0" style="10" hidden="1" customWidth="1"/>
    <col min="12796" max="12797" width="8.5" style="10" customWidth="1"/>
    <col min="12798" max="12798" width="8.75" style="10" customWidth="1"/>
    <col min="12799" max="12799" width="17.875" style="10" customWidth="1"/>
    <col min="12800" max="12803" width="0" style="10" hidden="1" customWidth="1"/>
    <col min="12804" max="13029" width="9" style="10"/>
    <col min="13030" max="13030" width="5.25" style="10" customWidth="1"/>
    <col min="13031" max="13031" width="43.625" style="10" customWidth="1"/>
    <col min="13032" max="13032" width="11" style="10" customWidth="1"/>
    <col min="13033" max="13033" width="15" style="10" customWidth="1"/>
    <col min="13034" max="13034" width="10.375" style="10" customWidth="1"/>
    <col min="13035" max="13036" width="0" style="10" hidden="1" customWidth="1"/>
    <col min="13037" max="13037" width="9.75" style="10" customWidth="1"/>
    <col min="13038" max="13038" width="11.125" style="10" customWidth="1"/>
    <col min="13039" max="13039" width="12.875" style="10" customWidth="1"/>
    <col min="13040" max="13040" width="11.25" style="10" customWidth="1"/>
    <col min="13041" max="13041" width="10.125" style="10" customWidth="1"/>
    <col min="13042" max="13042" width="9.75" style="10" customWidth="1"/>
    <col min="13043" max="13043" width="10.125" style="10" customWidth="1"/>
    <col min="13044" max="13044" width="0" style="10" hidden="1" customWidth="1"/>
    <col min="13045" max="13045" width="10.25" style="10" customWidth="1"/>
    <col min="13046" max="13047" width="0" style="10" hidden="1" customWidth="1"/>
    <col min="13048" max="13048" width="8.75" style="10" customWidth="1"/>
    <col min="13049" max="13051" width="0" style="10" hidden="1" customWidth="1"/>
    <col min="13052" max="13053" width="8.5" style="10" customWidth="1"/>
    <col min="13054" max="13054" width="8.75" style="10" customWidth="1"/>
    <col min="13055" max="13055" width="17.875" style="10" customWidth="1"/>
    <col min="13056" max="13059" width="0" style="10" hidden="1" customWidth="1"/>
    <col min="13060" max="13285" width="9" style="10"/>
    <col min="13286" max="13286" width="5.25" style="10" customWidth="1"/>
    <col min="13287" max="13287" width="43.625" style="10" customWidth="1"/>
    <col min="13288" max="13288" width="11" style="10" customWidth="1"/>
    <col min="13289" max="13289" width="15" style="10" customWidth="1"/>
    <col min="13290" max="13290" width="10.375" style="10" customWidth="1"/>
    <col min="13291" max="13292" width="0" style="10" hidden="1" customWidth="1"/>
    <col min="13293" max="13293" width="9.75" style="10" customWidth="1"/>
    <col min="13294" max="13294" width="11.125" style="10" customWidth="1"/>
    <col min="13295" max="13295" width="12.875" style="10" customWidth="1"/>
    <col min="13296" max="13296" width="11.25" style="10" customWidth="1"/>
    <col min="13297" max="13297" width="10.125" style="10" customWidth="1"/>
    <col min="13298" max="13298" width="9.75" style="10" customWidth="1"/>
    <col min="13299" max="13299" width="10.125" style="10" customWidth="1"/>
    <col min="13300" max="13300" width="0" style="10" hidden="1" customWidth="1"/>
    <col min="13301" max="13301" width="10.25" style="10" customWidth="1"/>
    <col min="13302" max="13303" width="0" style="10" hidden="1" customWidth="1"/>
    <col min="13304" max="13304" width="8.75" style="10" customWidth="1"/>
    <col min="13305" max="13307" width="0" style="10" hidden="1" customWidth="1"/>
    <col min="13308" max="13309" width="8.5" style="10" customWidth="1"/>
    <col min="13310" max="13310" width="8.75" style="10" customWidth="1"/>
    <col min="13311" max="13311" width="17.875" style="10" customWidth="1"/>
    <col min="13312" max="13315" width="0" style="10" hidden="1" customWidth="1"/>
    <col min="13316" max="13541" width="9" style="10"/>
    <col min="13542" max="13542" width="5.25" style="10" customWidth="1"/>
    <col min="13543" max="13543" width="43.625" style="10" customWidth="1"/>
    <col min="13544" max="13544" width="11" style="10" customWidth="1"/>
    <col min="13545" max="13545" width="15" style="10" customWidth="1"/>
    <col min="13546" max="13546" width="10.375" style="10" customWidth="1"/>
    <col min="13547" max="13548" width="0" style="10" hidden="1" customWidth="1"/>
    <col min="13549" max="13549" width="9.75" style="10" customWidth="1"/>
    <col min="13550" max="13550" width="11.125" style="10" customWidth="1"/>
    <col min="13551" max="13551" width="12.875" style="10" customWidth="1"/>
    <col min="13552" max="13552" width="11.25" style="10" customWidth="1"/>
    <col min="13553" max="13553" width="10.125" style="10" customWidth="1"/>
    <col min="13554" max="13554" width="9.75" style="10" customWidth="1"/>
    <col min="13555" max="13555" width="10.125" style="10" customWidth="1"/>
    <col min="13556" max="13556" width="0" style="10" hidden="1" customWidth="1"/>
    <col min="13557" max="13557" width="10.25" style="10" customWidth="1"/>
    <col min="13558" max="13559" width="0" style="10" hidden="1" customWidth="1"/>
    <col min="13560" max="13560" width="8.75" style="10" customWidth="1"/>
    <col min="13561" max="13563" width="0" style="10" hidden="1" customWidth="1"/>
    <col min="13564" max="13565" width="8.5" style="10" customWidth="1"/>
    <col min="13566" max="13566" width="8.75" style="10" customWidth="1"/>
    <col min="13567" max="13567" width="17.875" style="10" customWidth="1"/>
    <col min="13568" max="13571" width="0" style="10" hidden="1" customWidth="1"/>
    <col min="13572" max="13797" width="9" style="10"/>
    <col min="13798" max="13798" width="5.25" style="10" customWidth="1"/>
    <col min="13799" max="13799" width="43.625" style="10" customWidth="1"/>
    <col min="13800" max="13800" width="11" style="10" customWidth="1"/>
    <col min="13801" max="13801" width="15" style="10" customWidth="1"/>
    <col min="13802" max="13802" width="10.375" style="10" customWidth="1"/>
    <col min="13803" max="13804" width="0" style="10" hidden="1" customWidth="1"/>
    <col min="13805" max="13805" width="9.75" style="10" customWidth="1"/>
    <col min="13806" max="13806" width="11.125" style="10" customWidth="1"/>
    <col min="13807" max="13807" width="12.875" style="10" customWidth="1"/>
    <col min="13808" max="13808" width="11.25" style="10" customWidth="1"/>
    <col min="13809" max="13809" width="10.125" style="10" customWidth="1"/>
    <col min="13810" max="13810" width="9.75" style="10" customWidth="1"/>
    <col min="13811" max="13811" width="10.125" style="10" customWidth="1"/>
    <col min="13812" max="13812" width="0" style="10" hidden="1" customWidth="1"/>
    <col min="13813" max="13813" width="10.25" style="10" customWidth="1"/>
    <col min="13814" max="13815" width="0" style="10" hidden="1" customWidth="1"/>
    <col min="13816" max="13816" width="8.75" style="10" customWidth="1"/>
    <col min="13817" max="13819" width="0" style="10" hidden="1" customWidth="1"/>
    <col min="13820" max="13821" width="8.5" style="10" customWidth="1"/>
    <col min="13822" max="13822" width="8.75" style="10" customWidth="1"/>
    <col min="13823" max="13823" width="17.875" style="10" customWidth="1"/>
    <col min="13824" max="13827" width="0" style="10" hidden="1" customWidth="1"/>
    <col min="13828" max="14053" width="9" style="10"/>
    <col min="14054" max="14054" width="5.25" style="10" customWidth="1"/>
    <col min="14055" max="14055" width="43.625" style="10" customWidth="1"/>
    <col min="14056" max="14056" width="11" style="10" customWidth="1"/>
    <col min="14057" max="14057" width="15" style="10" customWidth="1"/>
    <col min="14058" max="14058" width="10.375" style="10" customWidth="1"/>
    <col min="14059" max="14060" width="0" style="10" hidden="1" customWidth="1"/>
    <col min="14061" max="14061" width="9.75" style="10" customWidth="1"/>
    <col min="14062" max="14062" width="11.125" style="10" customWidth="1"/>
    <col min="14063" max="14063" width="12.875" style="10" customWidth="1"/>
    <col min="14064" max="14064" width="11.25" style="10" customWidth="1"/>
    <col min="14065" max="14065" width="10.125" style="10" customWidth="1"/>
    <col min="14066" max="14066" width="9.75" style="10" customWidth="1"/>
    <col min="14067" max="14067" width="10.125" style="10" customWidth="1"/>
    <col min="14068" max="14068" width="0" style="10" hidden="1" customWidth="1"/>
    <col min="14069" max="14069" width="10.25" style="10" customWidth="1"/>
    <col min="14070" max="14071" width="0" style="10" hidden="1" customWidth="1"/>
    <col min="14072" max="14072" width="8.75" style="10" customWidth="1"/>
    <col min="14073" max="14075" width="0" style="10" hidden="1" customWidth="1"/>
    <col min="14076" max="14077" width="8.5" style="10" customWidth="1"/>
    <col min="14078" max="14078" width="8.75" style="10" customWidth="1"/>
    <col min="14079" max="14079" width="17.875" style="10" customWidth="1"/>
    <col min="14080" max="14083" width="0" style="10" hidden="1" customWidth="1"/>
    <col min="14084" max="14309" width="9" style="10"/>
    <col min="14310" max="14310" width="5.25" style="10" customWidth="1"/>
    <col min="14311" max="14311" width="43.625" style="10" customWidth="1"/>
    <col min="14312" max="14312" width="11" style="10" customWidth="1"/>
    <col min="14313" max="14313" width="15" style="10" customWidth="1"/>
    <col min="14314" max="14314" width="10.375" style="10" customWidth="1"/>
    <col min="14315" max="14316" width="0" style="10" hidden="1" customWidth="1"/>
    <col min="14317" max="14317" width="9.75" style="10" customWidth="1"/>
    <col min="14318" max="14318" width="11.125" style="10" customWidth="1"/>
    <col min="14319" max="14319" width="12.875" style="10" customWidth="1"/>
    <col min="14320" max="14320" width="11.25" style="10" customWidth="1"/>
    <col min="14321" max="14321" width="10.125" style="10" customWidth="1"/>
    <col min="14322" max="14322" width="9.75" style="10" customWidth="1"/>
    <col min="14323" max="14323" width="10.125" style="10" customWidth="1"/>
    <col min="14324" max="14324" width="0" style="10" hidden="1" customWidth="1"/>
    <col min="14325" max="14325" width="10.25" style="10" customWidth="1"/>
    <col min="14326" max="14327" width="0" style="10" hidden="1" customWidth="1"/>
    <col min="14328" max="14328" width="8.75" style="10" customWidth="1"/>
    <col min="14329" max="14331" width="0" style="10" hidden="1" customWidth="1"/>
    <col min="14332" max="14333" width="8.5" style="10" customWidth="1"/>
    <col min="14334" max="14334" width="8.75" style="10" customWidth="1"/>
    <col min="14335" max="14335" width="17.875" style="10" customWidth="1"/>
    <col min="14336" max="14339" width="0" style="10" hidden="1" customWidth="1"/>
    <col min="14340" max="14565" width="9" style="10"/>
    <col min="14566" max="14566" width="5.25" style="10" customWidth="1"/>
    <col min="14567" max="14567" width="43.625" style="10" customWidth="1"/>
    <col min="14568" max="14568" width="11" style="10" customWidth="1"/>
    <col min="14569" max="14569" width="15" style="10" customWidth="1"/>
    <col min="14570" max="14570" width="10.375" style="10" customWidth="1"/>
    <col min="14571" max="14572" width="0" style="10" hidden="1" customWidth="1"/>
    <col min="14573" max="14573" width="9.75" style="10" customWidth="1"/>
    <col min="14574" max="14574" width="11.125" style="10" customWidth="1"/>
    <col min="14575" max="14575" width="12.875" style="10" customWidth="1"/>
    <col min="14576" max="14576" width="11.25" style="10" customWidth="1"/>
    <col min="14577" max="14577" width="10.125" style="10" customWidth="1"/>
    <col min="14578" max="14578" width="9.75" style="10" customWidth="1"/>
    <col min="14579" max="14579" width="10.125" style="10" customWidth="1"/>
    <col min="14580" max="14580" width="0" style="10" hidden="1" customWidth="1"/>
    <col min="14581" max="14581" width="10.25" style="10" customWidth="1"/>
    <col min="14582" max="14583" width="0" style="10" hidden="1" customWidth="1"/>
    <col min="14584" max="14584" width="8.75" style="10" customWidth="1"/>
    <col min="14585" max="14587" width="0" style="10" hidden="1" customWidth="1"/>
    <col min="14588" max="14589" width="8.5" style="10" customWidth="1"/>
    <col min="14590" max="14590" width="8.75" style="10" customWidth="1"/>
    <col min="14591" max="14591" width="17.875" style="10" customWidth="1"/>
    <col min="14592" max="14595" width="0" style="10" hidden="1" customWidth="1"/>
    <col min="14596" max="14821" width="9" style="10"/>
    <col min="14822" max="14822" width="5.25" style="10" customWidth="1"/>
    <col min="14823" max="14823" width="43.625" style="10" customWidth="1"/>
    <col min="14824" max="14824" width="11" style="10" customWidth="1"/>
    <col min="14825" max="14825" width="15" style="10" customWidth="1"/>
    <col min="14826" max="14826" width="10.375" style="10" customWidth="1"/>
    <col min="14827" max="14828" width="0" style="10" hidden="1" customWidth="1"/>
    <col min="14829" max="14829" width="9.75" style="10" customWidth="1"/>
    <col min="14830" max="14830" width="11.125" style="10" customWidth="1"/>
    <col min="14831" max="14831" width="12.875" style="10" customWidth="1"/>
    <col min="14832" max="14832" width="11.25" style="10" customWidth="1"/>
    <col min="14833" max="14833" width="10.125" style="10" customWidth="1"/>
    <col min="14834" max="14834" width="9.75" style="10" customWidth="1"/>
    <col min="14835" max="14835" width="10.125" style="10" customWidth="1"/>
    <col min="14836" max="14836" width="0" style="10" hidden="1" customWidth="1"/>
    <col min="14837" max="14837" width="10.25" style="10" customWidth="1"/>
    <col min="14838" max="14839" width="0" style="10" hidden="1" customWidth="1"/>
    <col min="14840" max="14840" width="8.75" style="10" customWidth="1"/>
    <col min="14841" max="14843" width="0" style="10" hidden="1" customWidth="1"/>
    <col min="14844" max="14845" width="8.5" style="10" customWidth="1"/>
    <col min="14846" max="14846" width="8.75" style="10" customWidth="1"/>
    <col min="14847" max="14847" width="17.875" style="10" customWidth="1"/>
    <col min="14848" max="14851" width="0" style="10" hidden="1" customWidth="1"/>
    <col min="14852" max="15077" width="9" style="10"/>
    <col min="15078" max="15078" width="5.25" style="10" customWidth="1"/>
    <col min="15079" max="15079" width="43.625" style="10" customWidth="1"/>
    <col min="15080" max="15080" width="11" style="10" customWidth="1"/>
    <col min="15081" max="15081" width="15" style="10" customWidth="1"/>
    <col min="15082" max="15082" width="10.375" style="10" customWidth="1"/>
    <col min="15083" max="15084" width="0" style="10" hidden="1" customWidth="1"/>
    <col min="15085" max="15085" width="9.75" style="10" customWidth="1"/>
    <col min="15086" max="15086" width="11.125" style="10" customWidth="1"/>
    <col min="15087" max="15087" width="12.875" style="10" customWidth="1"/>
    <col min="15088" max="15088" width="11.25" style="10" customWidth="1"/>
    <col min="15089" max="15089" width="10.125" style="10" customWidth="1"/>
    <col min="15090" max="15090" width="9.75" style="10" customWidth="1"/>
    <col min="15091" max="15091" width="10.125" style="10" customWidth="1"/>
    <col min="15092" max="15092" width="0" style="10" hidden="1" customWidth="1"/>
    <col min="15093" max="15093" width="10.25" style="10" customWidth="1"/>
    <col min="15094" max="15095" width="0" style="10" hidden="1" customWidth="1"/>
    <col min="15096" max="15096" width="8.75" style="10" customWidth="1"/>
    <col min="15097" max="15099" width="0" style="10" hidden="1" customWidth="1"/>
    <col min="15100" max="15101" width="8.5" style="10" customWidth="1"/>
    <col min="15102" max="15102" width="8.75" style="10" customWidth="1"/>
    <col min="15103" max="15103" width="17.875" style="10" customWidth="1"/>
    <col min="15104" max="15107" width="0" style="10" hidden="1" customWidth="1"/>
    <col min="15108" max="15333" width="9" style="10"/>
    <col min="15334" max="15334" width="5.25" style="10" customWidth="1"/>
    <col min="15335" max="15335" width="43.625" style="10" customWidth="1"/>
    <col min="15336" max="15336" width="11" style="10" customWidth="1"/>
    <col min="15337" max="15337" width="15" style="10" customWidth="1"/>
    <col min="15338" max="15338" width="10.375" style="10" customWidth="1"/>
    <col min="15339" max="15340" width="0" style="10" hidden="1" customWidth="1"/>
    <col min="15341" max="15341" width="9.75" style="10" customWidth="1"/>
    <col min="15342" max="15342" width="11.125" style="10" customWidth="1"/>
    <col min="15343" max="15343" width="12.875" style="10" customWidth="1"/>
    <col min="15344" max="15344" width="11.25" style="10" customWidth="1"/>
    <col min="15345" max="15345" width="10.125" style="10" customWidth="1"/>
    <col min="15346" max="15346" width="9.75" style="10" customWidth="1"/>
    <col min="15347" max="15347" width="10.125" style="10" customWidth="1"/>
    <col min="15348" max="15348" width="0" style="10" hidden="1" customWidth="1"/>
    <col min="15349" max="15349" width="10.25" style="10" customWidth="1"/>
    <col min="15350" max="15351" width="0" style="10" hidden="1" customWidth="1"/>
    <col min="15352" max="15352" width="8.75" style="10" customWidth="1"/>
    <col min="15353" max="15355" width="0" style="10" hidden="1" customWidth="1"/>
    <col min="15356" max="15357" width="8.5" style="10" customWidth="1"/>
    <col min="15358" max="15358" width="8.75" style="10" customWidth="1"/>
    <col min="15359" max="15359" width="17.875" style="10" customWidth="1"/>
    <col min="15360" max="15363" width="0" style="10" hidden="1" customWidth="1"/>
    <col min="15364" max="15589" width="9" style="10"/>
    <col min="15590" max="15590" width="5.25" style="10" customWidth="1"/>
    <col min="15591" max="15591" width="43.625" style="10" customWidth="1"/>
    <col min="15592" max="15592" width="11" style="10" customWidth="1"/>
    <col min="15593" max="15593" width="15" style="10" customWidth="1"/>
    <col min="15594" max="15594" width="10.375" style="10" customWidth="1"/>
    <col min="15595" max="15596" width="0" style="10" hidden="1" customWidth="1"/>
    <col min="15597" max="15597" width="9.75" style="10" customWidth="1"/>
    <col min="15598" max="15598" width="11.125" style="10" customWidth="1"/>
    <col min="15599" max="15599" width="12.875" style="10" customWidth="1"/>
    <col min="15600" max="15600" width="11.25" style="10" customWidth="1"/>
    <col min="15601" max="15601" width="10.125" style="10" customWidth="1"/>
    <col min="15602" max="15602" width="9.75" style="10" customWidth="1"/>
    <col min="15603" max="15603" width="10.125" style="10" customWidth="1"/>
    <col min="15604" max="15604" width="0" style="10" hidden="1" customWidth="1"/>
    <col min="15605" max="15605" width="10.25" style="10" customWidth="1"/>
    <col min="15606" max="15607" width="0" style="10" hidden="1" customWidth="1"/>
    <col min="15608" max="15608" width="8.75" style="10" customWidth="1"/>
    <col min="15609" max="15611" width="0" style="10" hidden="1" customWidth="1"/>
    <col min="15612" max="15613" width="8.5" style="10" customWidth="1"/>
    <col min="15614" max="15614" width="8.75" style="10" customWidth="1"/>
    <col min="15615" max="15615" width="17.875" style="10" customWidth="1"/>
    <col min="15616" max="15619" width="0" style="10" hidden="1" customWidth="1"/>
    <col min="15620" max="15845" width="9" style="10"/>
    <col min="15846" max="15846" width="5.25" style="10" customWidth="1"/>
    <col min="15847" max="15847" width="43.625" style="10" customWidth="1"/>
    <col min="15848" max="15848" width="11" style="10" customWidth="1"/>
    <col min="15849" max="15849" width="15" style="10" customWidth="1"/>
    <col min="15850" max="15850" width="10.375" style="10" customWidth="1"/>
    <col min="15851" max="15852" width="0" style="10" hidden="1" customWidth="1"/>
    <col min="15853" max="15853" width="9.75" style="10" customWidth="1"/>
    <col min="15854" max="15854" width="11.125" style="10" customWidth="1"/>
    <col min="15855" max="15855" width="12.875" style="10" customWidth="1"/>
    <col min="15856" max="15856" width="11.25" style="10" customWidth="1"/>
    <col min="15857" max="15857" width="10.125" style="10" customWidth="1"/>
    <col min="15858" max="15858" width="9.75" style="10" customWidth="1"/>
    <col min="15859" max="15859" width="10.125" style="10" customWidth="1"/>
    <col min="15860" max="15860" width="0" style="10" hidden="1" customWidth="1"/>
    <col min="15861" max="15861" width="10.25" style="10" customWidth="1"/>
    <col min="15862" max="15863" width="0" style="10" hidden="1" customWidth="1"/>
    <col min="15864" max="15864" width="8.75" style="10" customWidth="1"/>
    <col min="15865" max="15867" width="0" style="10" hidden="1" customWidth="1"/>
    <col min="15868" max="15869" width="8.5" style="10" customWidth="1"/>
    <col min="15870" max="15870" width="8.75" style="10" customWidth="1"/>
    <col min="15871" max="15871" width="17.875" style="10" customWidth="1"/>
    <col min="15872" max="15875" width="0" style="10" hidden="1" customWidth="1"/>
    <col min="15876" max="16101" width="9" style="10"/>
    <col min="16102" max="16102" width="5.25" style="10" customWidth="1"/>
    <col min="16103" max="16103" width="43.625" style="10" customWidth="1"/>
    <col min="16104" max="16104" width="11" style="10" customWidth="1"/>
    <col min="16105" max="16105" width="15" style="10" customWidth="1"/>
    <col min="16106" max="16106" width="10.375" style="10" customWidth="1"/>
    <col min="16107" max="16108" width="0" style="10" hidden="1" customWidth="1"/>
    <col min="16109" max="16109" width="9.75" style="10" customWidth="1"/>
    <col min="16110" max="16110" width="11.125" style="10" customWidth="1"/>
    <col min="16111" max="16111" width="12.875" style="10" customWidth="1"/>
    <col min="16112" max="16112" width="11.25" style="10" customWidth="1"/>
    <col min="16113" max="16113" width="10.125" style="10" customWidth="1"/>
    <col min="16114" max="16114" width="9.75" style="10" customWidth="1"/>
    <col min="16115" max="16115" width="10.125" style="10" customWidth="1"/>
    <col min="16116" max="16116" width="0" style="10" hidden="1" customWidth="1"/>
    <col min="16117" max="16117" width="10.25" style="10" customWidth="1"/>
    <col min="16118" max="16119" width="0" style="10" hidden="1" customWidth="1"/>
    <col min="16120" max="16120" width="8.75" style="10" customWidth="1"/>
    <col min="16121" max="16123" width="0" style="10" hidden="1" customWidth="1"/>
    <col min="16124" max="16125" width="8.5" style="10" customWidth="1"/>
    <col min="16126" max="16126" width="8.75" style="10" customWidth="1"/>
    <col min="16127" max="16127" width="17.875" style="10" customWidth="1"/>
    <col min="16128" max="16131" width="0" style="10" hidden="1" customWidth="1"/>
    <col min="16132" max="16384" width="9" style="10"/>
  </cols>
  <sheetData>
    <row r="1" spans="1:15" s="15" customFormat="1" ht="50.25" customHeight="1" x14ac:dyDescent="0.25">
      <c r="A1" s="138" t="s">
        <v>172</v>
      </c>
      <c r="B1" s="138"/>
      <c r="C1" s="138"/>
      <c r="D1" s="138"/>
      <c r="E1" s="138"/>
      <c r="F1" s="138"/>
      <c r="G1" s="138"/>
      <c r="H1" s="138"/>
      <c r="I1" s="138"/>
      <c r="J1" s="138"/>
      <c r="K1" s="138"/>
      <c r="L1" s="138"/>
      <c r="M1" s="138"/>
      <c r="N1" s="138"/>
      <c r="O1" s="138"/>
    </row>
    <row r="2" spans="1:15" ht="12.75" customHeight="1" x14ac:dyDescent="0.25">
      <c r="A2" s="16"/>
      <c r="B2" s="16"/>
      <c r="C2" s="17"/>
      <c r="D2" s="18"/>
      <c r="E2" s="16"/>
      <c r="F2" s="19"/>
      <c r="G2" s="19"/>
      <c r="H2" s="19"/>
      <c r="I2" s="19"/>
      <c r="J2" s="19"/>
      <c r="K2" s="139" t="s">
        <v>166</v>
      </c>
      <c r="L2" s="139"/>
      <c r="M2" s="139"/>
      <c r="N2" s="139"/>
      <c r="O2" s="139"/>
    </row>
    <row r="3" spans="1:15" ht="36" customHeight="1" x14ac:dyDescent="0.25">
      <c r="A3" s="132" t="s">
        <v>0</v>
      </c>
      <c r="B3" s="126" t="s">
        <v>1</v>
      </c>
      <c r="C3" s="135" t="s">
        <v>2</v>
      </c>
      <c r="D3" s="135" t="s">
        <v>3</v>
      </c>
      <c r="E3" s="135" t="s">
        <v>4</v>
      </c>
      <c r="F3" s="129" t="s">
        <v>167</v>
      </c>
      <c r="G3" s="129" t="s">
        <v>168</v>
      </c>
      <c r="H3" s="140" t="s">
        <v>5</v>
      </c>
      <c r="I3" s="141"/>
      <c r="J3" s="142"/>
      <c r="K3" s="140" t="s">
        <v>6</v>
      </c>
      <c r="L3" s="141"/>
      <c r="M3" s="142"/>
      <c r="N3" s="123" t="s">
        <v>7</v>
      </c>
      <c r="O3" s="126" t="s">
        <v>8</v>
      </c>
    </row>
    <row r="4" spans="1:15" ht="12.75" customHeight="1" x14ac:dyDescent="0.25">
      <c r="A4" s="133"/>
      <c r="B4" s="127"/>
      <c r="C4" s="136"/>
      <c r="D4" s="136"/>
      <c r="E4" s="136"/>
      <c r="F4" s="130"/>
      <c r="G4" s="130"/>
      <c r="H4" s="129" t="s">
        <v>9</v>
      </c>
      <c r="I4" s="129" t="s">
        <v>10</v>
      </c>
      <c r="J4" s="129" t="s">
        <v>11</v>
      </c>
      <c r="K4" s="129" t="s">
        <v>9</v>
      </c>
      <c r="L4" s="129" t="s">
        <v>169</v>
      </c>
      <c r="M4" s="129" t="s">
        <v>12</v>
      </c>
      <c r="N4" s="124"/>
      <c r="O4" s="127"/>
    </row>
    <row r="5" spans="1:15" s="20" customFormat="1" ht="12.75" customHeight="1" x14ac:dyDescent="0.25">
      <c r="A5" s="133"/>
      <c r="B5" s="127"/>
      <c r="C5" s="136"/>
      <c r="D5" s="136"/>
      <c r="E5" s="136"/>
      <c r="F5" s="130"/>
      <c r="G5" s="130"/>
      <c r="H5" s="130"/>
      <c r="I5" s="130"/>
      <c r="J5" s="130"/>
      <c r="K5" s="130"/>
      <c r="L5" s="130"/>
      <c r="M5" s="130"/>
      <c r="N5" s="124"/>
      <c r="O5" s="127"/>
    </row>
    <row r="6" spans="1:15" ht="62.25" customHeight="1" x14ac:dyDescent="0.25">
      <c r="A6" s="134"/>
      <c r="B6" s="128"/>
      <c r="C6" s="137"/>
      <c r="D6" s="137"/>
      <c r="E6" s="137"/>
      <c r="F6" s="131"/>
      <c r="G6" s="131"/>
      <c r="H6" s="131"/>
      <c r="I6" s="131"/>
      <c r="J6" s="131"/>
      <c r="K6" s="131"/>
      <c r="L6" s="131"/>
      <c r="M6" s="131"/>
      <c r="N6" s="125"/>
      <c r="O6" s="128"/>
    </row>
    <row r="7" spans="1:15" s="29" customFormat="1" ht="25.5" customHeight="1" x14ac:dyDescent="0.25">
      <c r="A7" s="21" t="s">
        <v>13</v>
      </c>
      <c r="B7" s="22" t="s">
        <v>170</v>
      </c>
      <c r="C7" s="23"/>
      <c r="D7" s="24"/>
      <c r="E7" s="25">
        <f t="shared" ref="E7:M7" si="0">SUM(E11:E36)</f>
        <v>97400.6</v>
      </c>
      <c r="F7" s="26">
        <f t="shared" si="0"/>
        <v>88389</v>
      </c>
      <c r="G7" s="26">
        <f t="shared" si="0"/>
        <v>65543.182220845963</v>
      </c>
      <c r="H7" s="26">
        <f t="shared" si="0"/>
        <v>50164.141778999998</v>
      </c>
      <c r="I7" s="26">
        <f t="shared" si="0"/>
        <v>6967.1417789999996</v>
      </c>
      <c r="J7" s="26">
        <f t="shared" si="0"/>
        <v>43197</v>
      </c>
      <c r="K7" s="26">
        <f t="shared" si="0"/>
        <v>27120.185999845962</v>
      </c>
      <c r="L7" s="26">
        <f t="shared" si="0"/>
        <v>6230.764779000001</v>
      </c>
      <c r="M7" s="26">
        <f t="shared" si="0"/>
        <v>20889.421220845958</v>
      </c>
      <c r="N7" s="27">
        <f t="shared" ref="N7:N37" si="1">+K7/H7</f>
        <v>0.54062892412921082</v>
      </c>
      <c r="O7" s="28"/>
    </row>
    <row r="8" spans="1:15" s="29" customFormat="1" ht="18.75" customHeight="1" x14ac:dyDescent="0.25">
      <c r="A8" s="21" t="s">
        <v>14</v>
      </c>
      <c r="B8" s="22" t="s">
        <v>16</v>
      </c>
      <c r="C8" s="23"/>
      <c r="D8" s="24"/>
      <c r="E8" s="30">
        <f>E9</f>
        <v>25662</v>
      </c>
      <c r="F8" s="30">
        <f t="shared" ref="F8:M8" si="2">F9</f>
        <v>10650</v>
      </c>
      <c r="G8" s="30">
        <f t="shared" si="2"/>
        <v>10474.384</v>
      </c>
      <c r="H8" s="30">
        <f t="shared" si="2"/>
        <v>10282.624</v>
      </c>
      <c r="I8" s="30">
        <f t="shared" si="2"/>
        <v>282.62400000000002</v>
      </c>
      <c r="J8" s="30">
        <f t="shared" si="2"/>
        <v>10000</v>
      </c>
      <c r="K8" s="30">
        <f t="shared" si="2"/>
        <v>10107.008</v>
      </c>
      <c r="L8" s="30">
        <f t="shared" si="2"/>
        <v>282.62400000000002</v>
      </c>
      <c r="M8" s="30">
        <f t="shared" si="2"/>
        <v>9824.384</v>
      </c>
      <c r="N8" s="27"/>
      <c r="O8" s="28"/>
    </row>
    <row r="9" spans="1:15" ht="36.75" customHeight="1" x14ac:dyDescent="0.25">
      <c r="A9" s="31">
        <v>1</v>
      </c>
      <c r="B9" s="32" t="s">
        <v>17</v>
      </c>
      <c r="C9" s="33" t="s">
        <v>18</v>
      </c>
      <c r="D9" s="34" t="s">
        <v>19</v>
      </c>
      <c r="E9" s="35">
        <v>25662</v>
      </c>
      <c r="F9" s="36">
        <v>10650</v>
      </c>
      <c r="G9" s="36">
        <v>10474.384</v>
      </c>
      <c r="H9" s="36">
        <f>SUM(I9:J9)</f>
        <v>10282.624</v>
      </c>
      <c r="I9" s="36">
        <v>282.62400000000002</v>
      </c>
      <c r="J9" s="37">
        <v>10000</v>
      </c>
      <c r="K9" s="36">
        <f>+L9+M9</f>
        <v>10107.008</v>
      </c>
      <c r="L9" s="36">
        <v>282.62400000000002</v>
      </c>
      <c r="M9" s="36">
        <f>5087.942307+280.79364+592+1937.114+1926.534053</f>
        <v>9824.384</v>
      </c>
      <c r="N9" s="38">
        <f>+K9/H9</f>
        <v>0.98292109095888369</v>
      </c>
      <c r="O9" s="39"/>
    </row>
    <row r="10" spans="1:15" s="29" customFormat="1" ht="18.75" customHeight="1" x14ac:dyDescent="0.25">
      <c r="A10" s="21" t="s">
        <v>15</v>
      </c>
      <c r="B10" s="40" t="s">
        <v>21</v>
      </c>
      <c r="C10" s="41"/>
      <c r="D10" s="42"/>
      <c r="E10" s="43">
        <f>SUM(E11:E36)</f>
        <v>97400.6</v>
      </c>
      <c r="F10" s="43">
        <f t="shared" ref="F10:M10" si="3">SUM(F11:F36)</f>
        <v>88389</v>
      </c>
      <c r="G10" s="43">
        <f t="shared" si="3"/>
        <v>65543.182220845963</v>
      </c>
      <c r="H10" s="43">
        <f t="shared" si="3"/>
        <v>50164.141778999998</v>
      </c>
      <c r="I10" s="43">
        <f t="shared" si="3"/>
        <v>6967.1417789999996</v>
      </c>
      <c r="J10" s="43">
        <f t="shared" si="3"/>
        <v>43197</v>
      </c>
      <c r="K10" s="43">
        <f t="shared" si="3"/>
        <v>27120.185999845962</v>
      </c>
      <c r="L10" s="43">
        <f t="shared" si="3"/>
        <v>6230.764779000001</v>
      </c>
      <c r="M10" s="43">
        <f t="shared" si="3"/>
        <v>20889.421220845958</v>
      </c>
      <c r="N10" s="38">
        <f>+K10/H10</f>
        <v>0.54062892412921082</v>
      </c>
      <c r="O10" s="28"/>
    </row>
    <row r="11" spans="1:15" ht="30" x14ac:dyDescent="0.25">
      <c r="A11" s="31">
        <v>1</v>
      </c>
      <c r="B11" s="32" t="s">
        <v>22</v>
      </c>
      <c r="C11" s="33" t="s">
        <v>23</v>
      </c>
      <c r="D11" s="34" t="s">
        <v>24</v>
      </c>
      <c r="E11" s="35">
        <v>14990</v>
      </c>
      <c r="F11" s="36">
        <v>14931</v>
      </c>
      <c r="G11" s="36">
        <v>14705.849000000002</v>
      </c>
      <c r="H11" s="36">
        <f t="shared" ref="H11:H36" si="4">SUM(I11:J11)</f>
        <v>2746.8359999999998</v>
      </c>
      <c r="I11" s="36">
        <v>2746.8359999999998</v>
      </c>
      <c r="J11" s="36"/>
      <c r="K11" s="36">
        <f t="shared" ref="K11:K36" si="5">SUM(L11:M11)</f>
        <v>2521.6850000000004</v>
      </c>
      <c r="L11" s="36">
        <f>2466.146+55.539</f>
        <v>2521.6850000000004</v>
      </c>
      <c r="M11" s="36"/>
      <c r="N11" s="38">
        <f t="shared" si="1"/>
        <v>0.91803260187357405</v>
      </c>
      <c r="O11" s="39"/>
    </row>
    <row r="12" spans="1:15" ht="42" customHeight="1" x14ac:dyDescent="0.25">
      <c r="A12" s="31">
        <v>2</v>
      </c>
      <c r="B12" s="32" t="s">
        <v>25</v>
      </c>
      <c r="C12" s="33" t="s">
        <v>26</v>
      </c>
      <c r="D12" s="34" t="s">
        <v>27</v>
      </c>
      <c r="E12" s="35">
        <v>20000</v>
      </c>
      <c r="F12" s="36">
        <v>19820</v>
      </c>
      <c r="G12" s="36">
        <v>19308.773999999998</v>
      </c>
      <c r="H12" s="36">
        <f t="shared" si="4"/>
        <v>768.54300000000001</v>
      </c>
      <c r="I12" s="36">
        <v>768.54300000000001</v>
      </c>
      <c r="J12" s="36"/>
      <c r="K12" s="36">
        <f t="shared" si="5"/>
        <v>257.31700000000001</v>
      </c>
      <c r="L12" s="36">
        <f>186.7+70.617</f>
        <v>257.31700000000001</v>
      </c>
      <c r="M12" s="36"/>
      <c r="N12" s="38">
        <f t="shared" si="1"/>
        <v>0.33481145492184561</v>
      </c>
      <c r="O12" s="39"/>
    </row>
    <row r="13" spans="1:15" ht="30" x14ac:dyDescent="0.25">
      <c r="A13" s="31">
        <v>3</v>
      </c>
      <c r="B13" s="44" t="s">
        <v>28</v>
      </c>
      <c r="C13" s="45" t="s">
        <v>29</v>
      </c>
      <c r="D13" s="46" t="s">
        <v>30</v>
      </c>
      <c r="E13" s="47">
        <v>4000</v>
      </c>
      <c r="F13" s="36">
        <v>3884</v>
      </c>
      <c r="G13" s="36">
        <v>3881.7042208459588</v>
      </c>
      <c r="H13" s="36">
        <f t="shared" si="4"/>
        <v>2056.6537790000002</v>
      </c>
      <c r="I13" s="36">
        <v>1168.653779</v>
      </c>
      <c r="J13" s="36">
        <f>+[1]H!P43</f>
        <v>888</v>
      </c>
      <c r="K13" s="36">
        <v>2056.2199998459591</v>
      </c>
      <c r="L13" s="36">
        <v>1168.653779</v>
      </c>
      <c r="M13" s="36">
        <v>887.56622084595915</v>
      </c>
      <c r="N13" s="38">
        <f t="shared" si="1"/>
        <v>0.99978908498918473</v>
      </c>
      <c r="O13" s="39"/>
    </row>
    <row r="14" spans="1:15" ht="30" x14ac:dyDescent="0.25">
      <c r="A14" s="31">
        <v>4</v>
      </c>
      <c r="B14" s="48" t="s">
        <v>31</v>
      </c>
      <c r="C14" s="45" t="s">
        <v>29</v>
      </c>
      <c r="D14" s="49" t="s">
        <v>32</v>
      </c>
      <c r="E14" s="50">
        <v>3823</v>
      </c>
      <c r="F14" s="36">
        <v>3707</v>
      </c>
      <c r="G14" s="36">
        <v>3706.35</v>
      </c>
      <c r="H14" s="36">
        <f t="shared" si="4"/>
        <v>1597</v>
      </c>
      <c r="I14" s="36"/>
      <c r="J14" s="36">
        <f>+[1]H!P44</f>
        <v>1597</v>
      </c>
      <c r="K14" s="36">
        <v>1596.35</v>
      </c>
      <c r="L14" s="36"/>
      <c r="M14" s="36">
        <v>1596.35</v>
      </c>
      <c r="N14" s="38">
        <f t="shared" si="1"/>
        <v>0.99959298685034437</v>
      </c>
      <c r="O14" s="39"/>
    </row>
    <row r="15" spans="1:15" ht="30" x14ac:dyDescent="0.25">
      <c r="A15" s="31">
        <v>5</v>
      </c>
      <c r="B15" s="48" t="s">
        <v>33</v>
      </c>
      <c r="C15" s="45" t="s">
        <v>29</v>
      </c>
      <c r="D15" s="49" t="s">
        <v>34</v>
      </c>
      <c r="E15" s="50">
        <v>4335</v>
      </c>
      <c r="F15" s="36">
        <v>3974</v>
      </c>
      <c r="G15" s="36">
        <v>4173.1309999999994</v>
      </c>
      <c r="H15" s="36">
        <f t="shared" si="4"/>
        <v>2105.7139999999999</v>
      </c>
      <c r="I15" s="36">
        <v>466.714</v>
      </c>
      <c r="J15" s="36">
        <f>+[1]H!P45</f>
        <v>1639</v>
      </c>
      <c r="K15" s="36">
        <v>2104.8449999999998</v>
      </c>
      <c r="L15" s="36">
        <v>466.714</v>
      </c>
      <c r="M15" s="36">
        <v>1638.1309999999999</v>
      </c>
      <c r="N15" s="38">
        <f t="shared" si="1"/>
        <v>0.99958731337684026</v>
      </c>
      <c r="O15" s="39"/>
    </row>
    <row r="16" spans="1:15" ht="30" x14ac:dyDescent="0.25">
      <c r="A16" s="31">
        <v>6</v>
      </c>
      <c r="B16" s="48" t="s">
        <v>35</v>
      </c>
      <c r="C16" s="45" t="s">
        <v>29</v>
      </c>
      <c r="D16" s="49" t="s">
        <v>36</v>
      </c>
      <c r="E16" s="50" t="s">
        <v>37</v>
      </c>
      <c r="F16" s="36">
        <v>3641</v>
      </c>
      <c r="G16" s="36">
        <v>3640.8020000000001</v>
      </c>
      <c r="H16" s="36">
        <f t="shared" si="4"/>
        <v>2457.395</v>
      </c>
      <c r="I16" s="36">
        <v>1816.395</v>
      </c>
      <c r="J16" s="36">
        <f>+[1]H!P46</f>
        <v>641</v>
      </c>
      <c r="K16" s="36">
        <v>2457.1970000000001</v>
      </c>
      <c r="L16" s="36">
        <v>1816.395</v>
      </c>
      <c r="M16" s="36">
        <v>640.80200000000013</v>
      </c>
      <c r="N16" s="38">
        <f t="shared" si="1"/>
        <v>0.99991942687276569</v>
      </c>
      <c r="O16" s="39"/>
    </row>
    <row r="17" spans="1:15" ht="30" x14ac:dyDescent="0.25">
      <c r="A17" s="31">
        <v>7</v>
      </c>
      <c r="B17" s="51" t="s">
        <v>38</v>
      </c>
      <c r="C17" s="45" t="s">
        <v>29</v>
      </c>
      <c r="D17" s="45" t="s">
        <v>39</v>
      </c>
      <c r="E17" s="45">
        <v>9373</v>
      </c>
      <c r="F17" s="36">
        <v>3000</v>
      </c>
      <c r="G17" s="36">
        <v>233.721</v>
      </c>
      <c r="H17" s="36">
        <f t="shared" si="4"/>
        <v>3000</v>
      </c>
      <c r="I17" s="36"/>
      <c r="J17" s="37">
        <v>3000</v>
      </c>
      <c r="K17" s="36">
        <f t="shared" si="5"/>
        <v>233.721</v>
      </c>
      <c r="L17" s="36"/>
      <c r="M17" s="36">
        <v>233.721</v>
      </c>
      <c r="N17" s="38">
        <f t="shared" si="1"/>
        <v>7.7907000000000004E-2</v>
      </c>
      <c r="O17" s="39"/>
    </row>
    <row r="18" spans="1:15" ht="36.75" customHeight="1" x14ac:dyDescent="0.25">
      <c r="A18" s="31">
        <v>8</v>
      </c>
      <c r="B18" s="51" t="s">
        <v>40</v>
      </c>
      <c r="C18" s="45" t="s">
        <v>29</v>
      </c>
      <c r="D18" s="45" t="s">
        <v>41</v>
      </c>
      <c r="E18" s="45">
        <v>2335</v>
      </c>
      <c r="F18" s="36">
        <v>2300</v>
      </c>
      <c r="G18" s="36">
        <v>140.815</v>
      </c>
      <c r="H18" s="36">
        <f t="shared" si="4"/>
        <v>2300</v>
      </c>
      <c r="I18" s="36"/>
      <c r="J18" s="37">
        <v>2300</v>
      </c>
      <c r="K18" s="36">
        <f t="shared" si="5"/>
        <v>140.815</v>
      </c>
      <c r="L18" s="36"/>
      <c r="M18" s="36">
        <v>140.815</v>
      </c>
      <c r="N18" s="38">
        <f t="shared" si="1"/>
        <v>6.1223913043478261E-2</v>
      </c>
      <c r="O18" s="39"/>
    </row>
    <row r="19" spans="1:15" ht="36.75" customHeight="1" x14ac:dyDescent="0.25">
      <c r="A19" s="31">
        <v>9</v>
      </c>
      <c r="B19" s="51" t="s">
        <v>42</v>
      </c>
      <c r="C19" s="45" t="s">
        <v>29</v>
      </c>
      <c r="D19" s="45" t="s">
        <v>43</v>
      </c>
      <c r="E19" s="45">
        <v>1830</v>
      </c>
      <c r="F19" s="36">
        <v>1800</v>
      </c>
      <c r="G19" s="36">
        <v>89.766999999999996</v>
      </c>
      <c r="H19" s="36">
        <f t="shared" si="4"/>
        <v>1800</v>
      </c>
      <c r="I19" s="36"/>
      <c r="J19" s="37">
        <v>1800</v>
      </c>
      <c r="K19" s="36">
        <f t="shared" si="5"/>
        <v>89.766999999999996</v>
      </c>
      <c r="L19" s="36"/>
      <c r="M19" s="36">
        <v>89.766999999999996</v>
      </c>
      <c r="N19" s="38">
        <f t="shared" si="1"/>
        <v>4.987055555555555E-2</v>
      </c>
      <c r="O19" s="39"/>
    </row>
    <row r="20" spans="1:15" ht="30" x14ac:dyDescent="0.25">
      <c r="A20" s="31">
        <v>10</v>
      </c>
      <c r="B20" s="51" t="s">
        <v>44</v>
      </c>
      <c r="C20" s="45" t="s">
        <v>29</v>
      </c>
      <c r="D20" s="45" t="s">
        <v>45</v>
      </c>
      <c r="E20" s="45">
        <v>4060</v>
      </c>
      <c r="F20" s="36">
        <v>2000</v>
      </c>
      <c r="G20" s="36">
        <v>206.94200000000001</v>
      </c>
      <c r="H20" s="36">
        <f t="shared" si="4"/>
        <v>2000</v>
      </c>
      <c r="I20" s="36"/>
      <c r="J20" s="37">
        <v>2000</v>
      </c>
      <c r="K20" s="36">
        <f t="shared" si="5"/>
        <v>206.94200000000001</v>
      </c>
      <c r="L20" s="36"/>
      <c r="M20" s="36">
        <v>206.94200000000001</v>
      </c>
      <c r="N20" s="38">
        <f t="shared" si="1"/>
        <v>0.10347100000000001</v>
      </c>
      <c r="O20" s="39"/>
    </row>
    <row r="21" spans="1:15" ht="30" x14ac:dyDescent="0.25">
      <c r="A21" s="31">
        <v>11</v>
      </c>
      <c r="B21" s="51" t="s">
        <v>46</v>
      </c>
      <c r="C21" s="45" t="s">
        <v>29</v>
      </c>
      <c r="D21" s="45" t="s">
        <v>47</v>
      </c>
      <c r="E21" s="45">
        <v>2280</v>
      </c>
      <c r="F21" s="36">
        <v>2200</v>
      </c>
      <c r="G21" s="36">
        <v>98.28</v>
      </c>
      <c r="H21" s="36">
        <f t="shared" si="4"/>
        <v>2200</v>
      </c>
      <c r="I21" s="36"/>
      <c r="J21" s="37">
        <v>2200</v>
      </c>
      <c r="K21" s="36">
        <f t="shared" si="5"/>
        <v>98.28</v>
      </c>
      <c r="L21" s="36"/>
      <c r="M21" s="36">
        <v>98.28</v>
      </c>
      <c r="N21" s="38">
        <f t="shared" si="1"/>
        <v>4.4672727272727274E-2</v>
      </c>
      <c r="O21" s="39"/>
    </row>
    <row r="22" spans="1:15" ht="30" x14ac:dyDescent="0.25">
      <c r="A22" s="31">
        <v>12</v>
      </c>
      <c r="B22" s="52" t="s">
        <v>48</v>
      </c>
      <c r="C22" s="53" t="s">
        <v>49</v>
      </c>
      <c r="D22" s="53" t="s">
        <v>50</v>
      </c>
      <c r="E22" s="54">
        <v>2100</v>
      </c>
      <c r="F22" s="36">
        <v>2100</v>
      </c>
      <c r="G22" s="36">
        <v>1817.1189999999997</v>
      </c>
      <c r="H22" s="36">
        <f t="shared" si="4"/>
        <v>2100</v>
      </c>
      <c r="I22" s="36"/>
      <c r="J22" s="55">
        <v>2100</v>
      </c>
      <c r="K22" s="36">
        <f t="shared" si="5"/>
        <v>1817.1189999999997</v>
      </c>
      <c r="L22" s="36"/>
      <c r="M22" s="36">
        <f>662.932+1665.187-511</f>
        <v>1817.1189999999997</v>
      </c>
      <c r="N22" s="38">
        <f t="shared" si="1"/>
        <v>0.86529476190476173</v>
      </c>
      <c r="O22" s="39"/>
    </row>
    <row r="23" spans="1:15" ht="30" x14ac:dyDescent="0.25">
      <c r="A23" s="31">
        <v>13</v>
      </c>
      <c r="B23" s="52" t="s">
        <v>51</v>
      </c>
      <c r="C23" s="53" t="s">
        <v>49</v>
      </c>
      <c r="D23" s="53" t="s">
        <v>52</v>
      </c>
      <c r="E23" s="54">
        <v>2300</v>
      </c>
      <c r="F23" s="36">
        <v>2300</v>
      </c>
      <c r="G23" s="36">
        <v>710.90300000000002</v>
      </c>
      <c r="H23" s="36">
        <f t="shared" si="4"/>
        <v>2300</v>
      </c>
      <c r="I23" s="36"/>
      <c r="J23" s="55">
        <v>2300</v>
      </c>
      <c r="K23" s="36">
        <f t="shared" si="5"/>
        <v>710.90300000000002</v>
      </c>
      <c r="L23" s="36"/>
      <c r="M23" s="36">
        <v>710.90300000000002</v>
      </c>
      <c r="N23" s="38">
        <f t="shared" si="1"/>
        <v>0.3090882608695652</v>
      </c>
      <c r="O23" s="39"/>
    </row>
    <row r="24" spans="1:15" ht="30" x14ac:dyDescent="0.25">
      <c r="A24" s="31">
        <v>14</v>
      </c>
      <c r="B24" s="52" t="s">
        <v>53</v>
      </c>
      <c r="C24" s="53" t="s">
        <v>49</v>
      </c>
      <c r="D24" s="53" t="s">
        <v>54</v>
      </c>
      <c r="E24" s="54">
        <v>560</v>
      </c>
      <c r="F24" s="36">
        <v>560</v>
      </c>
      <c r="G24" s="36">
        <v>463.35700000000003</v>
      </c>
      <c r="H24" s="36">
        <f t="shared" si="4"/>
        <v>560</v>
      </c>
      <c r="I24" s="36"/>
      <c r="J24" s="55">
        <v>560</v>
      </c>
      <c r="K24" s="36">
        <f t="shared" si="5"/>
        <v>463.35700000000003</v>
      </c>
      <c r="L24" s="36"/>
      <c r="M24" s="36">
        <v>463.35700000000003</v>
      </c>
      <c r="N24" s="38">
        <f t="shared" si="1"/>
        <v>0.8274232142857143</v>
      </c>
      <c r="O24" s="39"/>
    </row>
    <row r="25" spans="1:15" ht="30" x14ac:dyDescent="0.25">
      <c r="A25" s="31">
        <v>15</v>
      </c>
      <c r="B25" s="52" t="s">
        <v>55</v>
      </c>
      <c r="C25" s="53" t="s">
        <v>49</v>
      </c>
      <c r="D25" s="53" t="s">
        <v>56</v>
      </c>
      <c r="E25" s="54">
        <v>3500</v>
      </c>
      <c r="F25" s="36">
        <v>3457</v>
      </c>
      <c r="G25" s="36">
        <v>1049.546</v>
      </c>
      <c r="H25" s="36">
        <f t="shared" si="4"/>
        <v>3457</v>
      </c>
      <c r="I25" s="36"/>
      <c r="J25" s="55">
        <v>3457</v>
      </c>
      <c r="K25" s="36">
        <f t="shared" si="5"/>
        <v>1049.546</v>
      </c>
      <c r="L25" s="36"/>
      <c r="M25" s="36">
        <v>1049.546</v>
      </c>
      <c r="N25" s="38">
        <f t="shared" si="1"/>
        <v>0.30360023141452125</v>
      </c>
      <c r="O25" s="39"/>
    </row>
    <row r="26" spans="1:15" ht="30" x14ac:dyDescent="0.25">
      <c r="A26" s="31">
        <v>16</v>
      </c>
      <c r="B26" s="52" t="s">
        <v>57</v>
      </c>
      <c r="C26" s="53" t="s">
        <v>49</v>
      </c>
      <c r="D26" s="53" t="s">
        <v>58</v>
      </c>
      <c r="E26" s="54">
        <v>1700</v>
      </c>
      <c r="F26" s="36">
        <v>1621</v>
      </c>
      <c r="G26" s="36">
        <v>1511.662</v>
      </c>
      <c r="H26" s="36">
        <f t="shared" si="4"/>
        <v>1621</v>
      </c>
      <c r="I26" s="36"/>
      <c r="J26" s="55">
        <v>1621</v>
      </c>
      <c r="K26" s="36">
        <f>SUM(L26:M26)</f>
        <v>1511.662</v>
      </c>
      <c r="L26" s="36"/>
      <c r="M26" s="36">
        <v>1511.662</v>
      </c>
      <c r="N26" s="38">
        <f t="shared" si="1"/>
        <v>0.93254904380012338</v>
      </c>
      <c r="O26" s="39"/>
    </row>
    <row r="27" spans="1:15" ht="30" x14ac:dyDescent="0.25">
      <c r="A27" s="31">
        <v>17</v>
      </c>
      <c r="B27" s="52" t="s">
        <v>59</v>
      </c>
      <c r="C27" s="53" t="s">
        <v>49</v>
      </c>
      <c r="D27" s="53" t="s">
        <v>60</v>
      </c>
      <c r="E27" s="54">
        <v>1700</v>
      </c>
      <c r="F27" s="36">
        <v>1695</v>
      </c>
      <c r="G27" s="36">
        <v>951.65499999999997</v>
      </c>
      <c r="H27" s="36">
        <f t="shared" si="4"/>
        <v>1695</v>
      </c>
      <c r="I27" s="36"/>
      <c r="J27" s="55">
        <v>1695</v>
      </c>
      <c r="K27" s="36">
        <f t="shared" si="5"/>
        <v>951.65499999999997</v>
      </c>
      <c r="L27" s="36"/>
      <c r="M27" s="36">
        <f>562.274+389.381</f>
        <v>951.65499999999997</v>
      </c>
      <c r="N27" s="38">
        <f t="shared" si="1"/>
        <v>0.56144837758112098</v>
      </c>
      <c r="O27" s="39"/>
    </row>
    <row r="28" spans="1:15" ht="42.75" customHeight="1" x14ac:dyDescent="0.25">
      <c r="A28" s="31">
        <v>18</v>
      </c>
      <c r="B28" s="52" t="s">
        <v>61</v>
      </c>
      <c r="C28" s="53" t="s">
        <v>49</v>
      </c>
      <c r="D28" s="53" t="s">
        <v>62</v>
      </c>
      <c r="E28" s="54">
        <v>2900</v>
      </c>
      <c r="F28" s="36">
        <v>2880</v>
      </c>
      <c r="G28" s="36">
        <v>913.00800000000004</v>
      </c>
      <c r="H28" s="36">
        <f t="shared" si="4"/>
        <v>2880</v>
      </c>
      <c r="I28" s="36"/>
      <c r="J28" s="55">
        <v>2880</v>
      </c>
      <c r="K28" s="36">
        <f t="shared" si="5"/>
        <v>913.00800000000004</v>
      </c>
      <c r="L28" s="36"/>
      <c r="M28" s="36">
        <v>913.00800000000004</v>
      </c>
      <c r="N28" s="38">
        <f t="shared" si="1"/>
        <v>0.31701666666666667</v>
      </c>
      <c r="O28" s="39"/>
    </row>
    <row r="29" spans="1:15" ht="42.75" customHeight="1" x14ac:dyDescent="0.25">
      <c r="A29" s="31">
        <v>19</v>
      </c>
      <c r="B29" s="52" t="s">
        <v>63</v>
      </c>
      <c r="C29" s="53" t="s">
        <v>49</v>
      </c>
      <c r="D29" s="53" t="s">
        <v>64</v>
      </c>
      <c r="E29" s="54">
        <v>2550</v>
      </c>
      <c r="F29" s="36">
        <v>2058</v>
      </c>
      <c r="G29" s="36">
        <v>811.43499999999995</v>
      </c>
      <c r="H29" s="36">
        <f t="shared" si="4"/>
        <v>2058</v>
      </c>
      <c r="I29" s="36"/>
      <c r="J29" s="55">
        <v>2058</v>
      </c>
      <c r="K29" s="36">
        <f t="shared" si="5"/>
        <v>811.43499999999995</v>
      </c>
      <c r="L29" s="36"/>
      <c r="M29" s="36">
        <v>811.43499999999995</v>
      </c>
      <c r="N29" s="38">
        <f t="shared" si="1"/>
        <v>0.39428328474246838</v>
      </c>
      <c r="O29" s="39"/>
    </row>
    <row r="30" spans="1:15" ht="30" x14ac:dyDescent="0.25">
      <c r="A30" s="31">
        <v>20</v>
      </c>
      <c r="B30" s="52" t="s">
        <v>65</v>
      </c>
      <c r="C30" s="53" t="s">
        <v>49</v>
      </c>
      <c r="D30" s="53" t="s">
        <v>66</v>
      </c>
      <c r="E30" s="54">
        <v>1500</v>
      </c>
      <c r="F30" s="36">
        <v>1493</v>
      </c>
      <c r="G30" s="36">
        <v>1360.0070000000001</v>
      </c>
      <c r="H30" s="36">
        <f t="shared" si="4"/>
        <v>1493</v>
      </c>
      <c r="I30" s="36"/>
      <c r="J30" s="55">
        <v>1493</v>
      </c>
      <c r="K30" s="36">
        <f t="shared" si="5"/>
        <v>1360.0070000000001</v>
      </c>
      <c r="L30" s="36"/>
      <c r="M30" s="36">
        <f>491.472+1250.535-382</f>
        <v>1360.0070000000001</v>
      </c>
      <c r="N30" s="38">
        <f t="shared" si="1"/>
        <v>0.91092230408573349</v>
      </c>
      <c r="O30" s="39"/>
    </row>
    <row r="31" spans="1:15" ht="30" x14ac:dyDescent="0.25">
      <c r="A31" s="31">
        <v>21</v>
      </c>
      <c r="B31" s="52" t="s">
        <v>67</v>
      </c>
      <c r="C31" s="53" t="s">
        <v>49</v>
      </c>
      <c r="D31" s="53" t="s">
        <v>68</v>
      </c>
      <c r="E31" s="54">
        <v>900</v>
      </c>
      <c r="F31" s="36">
        <v>841</v>
      </c>
      <c r="G31" s="36">
        <v>796.71</v>
      </c>
      <c r="H31" s="36">
        <f t="shared" si="4"/>
        <v>841</v>
      </c>
      <c r="I31" s="36"/>
      <c r="J31" s="55">
        <v>841</v>
      </c>
      <c r="K31" s="36">
        <f t="shared" si="5"/>
        <v>796.71</v>
      </c>
      <c r="L31" s="36"/>
      <c r="M31" s="36">
        <v>796.71</v>
      </c>
      <c r="N31" s="38">
        <f t="shared" si="1"/>
        <v>0.94733650416171233</v>
      </c>
      <c r="O31" s="39"/>
    </row>
    <row r="32" spans="1:15" ht="30" x14ac:dyDescent="0.25">
      <c r="A32" s="31">
        <v>22</v>
      </c>
      <c r="B32" s="52" t="s">
        <v>69</v>
      </c>
      <c r="C32" s="53" t="s">
        <v>49</v>
      </c>
      <c r="D32" s="53" t="s">
        <v>70</v>
      </c>
      <c r="E32" s="54">
        <v>1300</v>
      </c>
      <c r="F32" s="36">
        <v>1292</v>
      </c>
      <c r="G32" s="36">
        <v>439.96600000000001</v>
      </c>
      <c r="H32" s="36">
        <f t="shared" si="4"/>
        <v>1292</v>
      </c>
      <c r="I32" s="36"/>
      <c r="J32" s="55">
        <v>1292</v>
      </c>
      <c r="K32" s="36">
        <f t="shared" si="5"/>
        <v>439.96600000000001</v>
      </c>
      <c r="L32" s="36"/>
      <c r="M32" s="36">
        <v>439.96600000000001</v>
      </c>
      <c r="N32" s="38">
        <f t="shared" si="1"/>
        <v>0.340530959752322</v>
      </c>
      <c r="O32" s="39"/>
    </row>
    <row r="33" spans="1:15" ht="30" x14ac:dyDescent="0.25">
      <c r="A33" s="31">
        <v>23</v>
      </c>
      <c r="B33" s="52" t="s">
        <v>71</v>
      </c>
      <c r="C33" s="53" t="s">
        <v>49</v>
      </c>
      <c r="D33" s="53" t="s">
        <v>72</v>
      </c>
      <c r="E33" s="54">
        <v>1500</v>
      </c>
      <c r="F33" s="36">
        <v>1470</v>
      </c>
      <c r="G33" s="36">
        <v>1346.184</v>
      </c>
      <c r="H33" s="36">
        <f t="shared" si="4"/>
        <v>1470</v>
      </c>
      <c r="I33" s="36"/>
      <c r="J33" s="55">
        <v>1470</v>
      </c>
      <c r="K33" s="36">
        <f t="shared" si="5"/>
        <v>1346.184</v>
      </c>
      <c r="L33" s="36"/>
      <c r="M33" s="36">
        <f>484.777+852.857+8.55</f>
        <v>1346.184</v>
      </c>
      <c r="N33" s="38">
        <f t="shared" si="1"/>
        <v>0.91577142857142857</v>
      </c>
      <c r="O33" s="39"/>
    </row>
    <row r="34" spans="1:15" ht="30" x14ac:dyDescent="0.25">
      <c r="A34" s="31">
        <v>24</v>
      </c>
      <c r="B34" s="52" t="s">
        <v>73</v>
      </c>
      <c r="C34" s="53" t="s">
        <v>49</v>
      </c>
      <c r="D34" s="53" t="s">
        <v>74</v>
      </c>
      <c r="E34" s="54">
        <v>1364.6</v>
      </c>
      <c r="F34" s="36">
        <v>1365</v>
      </c>
      <c r="G34" s="36">
        <v>87.733000000000004</v>
      </c>
      <c r="H34" s="36">
        <f t="shared" si="4"/>
        <v>1365</v>
      </c>
      <c r="I34" s="36"/>
      <c r="J34" s="55">
        <v>1365</v>
      </c>
      <c r="K34" s="36">
        <f t="shared" si="5"/>
        <v>87.733000000000004</v>
      </c>
      <c r="L34" s="36"/>
      <c r="M34" s="36">
        <v>87.733000000000004</v>
      </c>
      <c r="N34" s="38">
        <f t="shared" si="1"/>
        <v>6.4273260073260077E-2</v>
      </c>
      <c r="O34" s="39"/>
    </row>
    <row r="35" spans="1:15" ht="30" x14ac:dyDescent="0.25">
      <c r="A35" s="31">
        <v>25</v>
      </c>
      <c r="B35" s="52" t="s">
        <v>75</v>
      </c>
      <c r="C35" s="53" t="s">
        <v>49</v>
      </c>
      <c r="D35" s="53" t="s">
        <v>76</v>
      </c>
      <c r="E35" s="54">
        <v>1000</v>
      </c>
      <c r="F35" s="36">
        <v>1000</v>
      </c>
      <c r="G35" s="36">
        <v>902.02100000000007</v>
      </c>
      <c r="H35" s="36">
        <f t="shared" si="4"/>
        <v>1000</v>
      </c>
      <c r="I35" s="36"/>
      <c r="J35" s="55">
        <v>1000</v>
      </c>
      <c r="K35" s="36">
        <f t="shared" si="5"/>
        <v>902.02100000000007</v>
      </c>
      <c r="L35" s="36"/>
      <c r="M35" s="36">
        <f>896.321+5.7</f>
        <v>902.02100000000007</v>
      </c>
      <c r="N35" s="38">
        <f t="shared" si="1"/>
        <v>0.90202100000000007</v>
      </c>
      <c r="O35" s="39"/>
    </row>
    <row r="36" spans="1:15" ht="30" x14ac:dyDescent="0.25">
      <c r="A36" s="31">
        <v>26</v>
      </c>
      <c r="B36" s="52" t="s">
        <v>77</v>
      </c>
      <c r="C36" s="53" t="s">
        <v>49</v>
      </c>
      <c r="D36" s="53" t="s">
        <v>78</v>
      </c>
      <c r="E36" s="54">
        <v>5500</v>
      </c>
      <c r="F36" s="36">
        <v>3000</v>
      </c>
      <c r="G36" s="36">
        <v>2195.741</v>
      </c>
      <c r="H36" s="36">
        <f t="shared" si="4"/>
        <v>3000</v>
      </c>
      <c r="I36" s="36"/>
      <c r="J36" s="55">
        <v>3000</v>
      </c>
      <c r="K36" s="36">
        <f t="shared" si="5"/>
        <v>2195.741</v>
      </c>
      <c r="L36" s="36"/>
      <c r="M36" s="36">
        <v>2195.741</v>
      </c>
      <c r="N36" s="38">
        <f t="shared" si="1"/>
        <v>0.73191366666666668</v>
      </c>
      <c r="O36" s="39"/>
    </row>
    <row r="37" spans="1:15" s="29" customFormat="1" x14ac:dyDescent="0.25">
      <c r="A37" s="56" t="s">
        <v>20</v>
      </c>
      <c r="B37" s="57" t="s">
        <v>79</v>
      </c>
      <c r="C37" s="30"/>
      <c r="D37" s="30"/>
      <c r="E37" s="58">
        <f>E38+E39+E40+E41</f>
        <v>34898</v>
      </c>
      <c r="F37" s="58">
        <f t="shared" ref="F37:M37" si="6">F38+F39+F40+F41</f>
        <v>34665</v>
      </c>
      <c r="G37" s="58">
        <f t="shared" si="6"/>
        <v>31893.760000000002</v>
      </c>
      <c r="H37" s="58">
        <f t="shared" si="6"/>
        <v>7482.1449999999995</v>
      </c>
      <c r="I37" s="58">
        <f t="shared" si="6"/>
        <v>3749.1449999999995</v>
      </c>
      <c r="J37" s="58">
        <f t="shared" si="6"/>
        <v>3733</v>
      </c>
      <c r="K37" s="58">
        <f t="shared" si="6"/>
        <v>4710.9050000000007</v>
      </c>
      <c r="L37" s="58">
        <f t="shared" si="6"/>
        <v>3448.8429999999998</v>
      </c>
      <c r="M37" s="58">
        <f t="shared" si="6"/>
        <v>1262.0620000000001</v>
      </c>
      <c r="N37" s="38">
        <f t="shared" si="1"/>
        <v>0.6296195810158719</v>
      </c>
      <c r="O37" s="28"/>
    </row>
    <row r="38" spans="1:15" ht="36.75" customHeight="1" x14ac:dyDescent="0.25">
      <c r="A38" s="59">
        <v>1</v>
      </c>
      <c r="B38" s="48" t="s">
        <v>80</v>
      </c>
      <c r="C38" s="33" t="s">
        <v>26</v>
      </c>
      <c r="D38" s="34" t="s">
        <v>81</v>
      </c>
      <c r="E38" s="35">
        <v>12853</v>
      </c>
      <c r="F38" s="36">
        <v>12795</v>
      </c>
      <c r="G38" s="36">
        <v>12700.122000000001</v>
      </c>
      <c r="H38" s="36">
        <f>SUM(I38:J38)</f>
        <v>185.83600000000001</v>
      </c>
      <c r="I38" s="36">
        <v>129.83600000000001</v>
      </c>
      <c r="J38" s="37">
        <v>56</v>
      </c>
      <c r="K38" s="36">
        <f>SUM(L38:M38)</f>
        <v>90.957999999999998</v>
      </c>
      <c r="L38" s="36">
        <f>55.503+35.455</f>
        <v>90.957999999999998</v>
      </c>
      <c r="M38" s="36"/>
      <c r="N38" s="38">
        <f>+K38/H38</f>
        <v>0.48945306614434231</v>
      </c>
      <c r="O38" s="39"/>
    </row>
    <row r="39" spans="1:15" ht="36.75" customHeight="1" x14ac:dyDescent="0.25">
      <c r="A39" s="59">
        <v>2</v>
      </c>
      <c r="B39" s="48" t="s">
        <v>82</v>
      </c>
      <c r="C39" s="33" t="s">
        <v>26</v>
      </c>
      <c r="D39" s="34" t="s">
        <v>83</v>
      </c>
      <c r="E39" s="35">
        <v>13200</v>
      </c>
      <c r="F39" s="36">
        <v>13149</v>
      </c>
      <c r="G39" s="36">
        <v>13068.654</v>
      </c>
      <c r="H39" s="36">
        <f>SUM(I39:J39)</f>
        <v>171.5</v>
      </c>
      <c r="I39" s="36">
        <v>115.5</v>
      </c>
      <c r="J39" s="37">
        <v>56</v>
      </c>
      <c r="K39" s="36">
        <f>SUM(L39:M39)</f>
        <v>91.153999999999996</v>
      </c>
      <c r="L39" s="36">
        <f>55.87+35.284</f>
        <v>91.153999999999996</v>
      </c>
      <c r="M39" s="36"/>
      <c r="N39" s="38">
        <f>+K39/H39</f>
        <v>0.53151020408163263</v>
      </c>
      <c r="O39" s="39"/>
    </row>
    <row r="40" spans="1:15" ht="36.75" customHeight="1" x14ac:dyDescent="0.25">
      <c r="A40" s="59">
        <v>3</v>
      </c>
      <c r="B40" s="48" t="s">
        <v>84</v>
      </c>
      <c r="C40" s="45" t="s">
        <v>29</v>
      </c>
      <c r="D40" s="49" t="s">
        <v>85</v>
      </c>
      <c r="E40" s="50">
        <v>4320</v>
      </c>
      <c r="F40" s="36">
        <v>4244</v>
      </c>
      <c r="G40" s="36">
        <v>3262.922</v>
      </c>
      <c r="H40" s="36">
        <f>SUM(I40:J40)</f>
        <v>3952.297</v>
      </c>
      <c r="I40" s="36">
        <v>2208.297</v>
      </c>
      <c r="J40" s="36">
        <v>1744</v>
      </c>
      <c r="K40" s="36">
        <f>+L40+M40</f>
        <v>2971.2190000000001</v>
      </c>
      <c r="L40" s="36">
        <f>172.829+1798.39</f>
        <v>1971.2190000000001</v>
      </c>
      <c r="M40" s="36">
        <v>1000</v>
      </c>
      <c r="N40" s="38">
        <f>+K40/H40</f>
        <v>0.75177017314235239</v>
      </c>
      <c r="O40" s="39"/>
    </row>
    <row r="41" spans="1:15" ht="36.75" customHeight="1" x14ac:dyDescent="0.25">
      <c r="A41" s="59">
        <v>4</v>
      </c>
      <c r="B41" s="48" t="s">
        <v>86</v>
      </c>
      <c r="C41" s="45" t="s">
        <v>29</v>
      </c>
      <c r="D41" s="49" t="s">
        <v>87</v>
      </c>
      <c r="E41" s="50" t="s">
        <v>88</v>
      </c>
      <c r="F41" s="36">
        <v>4477</v>
      </c>
      <c r="G41" s="36">
        <v>2862.0619999999999</v>
      </c>
      <c r="H41" s="36">
        <f>SUM(I41:J41)</f>
        <v>3172.5119999999997</v>
      </c>
      <c r="I41" s="36">
        <v>1295.5119999999999</v>
      </c>
      <c r="J41" s="36">
        <v>1877</v>
      </c>
      <c r="K41" s="36">
        <v>1557.5740000000001</v>
      </c>
      <c r="L41" s="36">
        <v>1295.5119999999999</v>
      </c>
      <c r="M41" s="36">
        <v>262.06200000000013</v>
      </c>
      <c r="N41" s="38">
        <f>+K41/H41</f>
        <v>0.49095921465387687</v>
      </c>
      <c r="O41" s="39"/>
    </row>
  </sheetData>
  <mergeCells count="19">
    <mergeCell ref="A1:O1"/>
    <mergeCell ref="K2:O2"/>
    <mergeCell ref="F3:F6"/>
    <mergeCell ref="G3:G6"/>
    <mergeCell ref="H3:J3"/>
    <mergeCell ref="K3:M3"/>
    <mergeCell ref="A3:A6"/>
    <mergeCell ref="B3:B6"/>
    <mergeCell ref="C3:C6"/>
    <mergeCell ref="D3:D6"/>
    <mergeCell ref="E3:E6"/>
    <mergeCell ref="N3:N6"/>
    <mergeCell ref="O3:O6"/>
    <mergeCell ref="H4:H6"/>
    <mergeCell ref="I4:I6"/>
    <mergeCell ref="J4:J6"/>
    <mergeCell ref="K4:K6"/>
    <mergeCell ref="L4:L6"/>
    <mergeCell ref="M4:M6"/>
  </mergeCells>
  <printOptions horizontalCentered="1"/>
  <pageMargins left="0" right="0.11811023622047245" top="0.39370078740157483" bottom="0.39370078740157483" header="0" footer="0"/>
  <pageSetup paperSize="9" scale="96"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000"/>
  <sheetViews>
    <sheetView tabSelected="1" zoomScale="130" zoomScaleNormal="130" workbookViewId="0">
      <pane ySplit="4" topLeftCell="A5" activePane="bottomLeft" state="frozen"/>
      <selection pane="bottomLeft" activeCell="Q16" sqref="Q16"/>
    </sheetView>
  </sheetViews>
  <sheetFormatPr defaultColWidth="11.25" defaultRowHeight="15" customHeight="1" x14ac:dyDescent="0.2"/>
  <cols>
    <col min="1" max="1" width="3.625" style="9" customWidth="1"/>
    <col min="2" max="2" width="34.75" style="9" customWidth="1"/>
    <col min="3" max="3" width="12.75" style="9" customWidth="1"/>
    <col min="4" max="4" width="12.625" style="9" hidden="1" customWidth="1"/>
    <col min="5" max="5" width="12.75" style="9" hidden="1" customWidth="1"/>
    <col min="6" max="7" width="10.875" style="9" hidden="1" customWidth="1"/>
    <col min="8" max="8" width="11.625" style="9" hidden="1" customWidth="1"/>
    <col min="9" max="9" width="11.125" style="121" customWidth="1"/>
    <col min="10" max="10" width="6.75" style="9" customWidth="1"/>
    <col min="11" max="11" width="19.75" style="9" customWidth="1"/>
    <col min="12" max="16384" width="11.25" style="9"/>
  </cols>
  <sheetData>
    <row r="1" spans="1:11" ht="48.75" customHeight="1" x14ac:dyDescent="0.2">
      <c r="A1" s="143" t="s">
        <v>171</v>
      </c>
      <c r="B1" s="144"/>
      <c r="C1" s="144"/>
      <c r="D1" s="144"/>
      <c r="E1" s="144"/>
      <c r="F1" s="144"/>
      <c r="G1" s="144"/>
      <c r="H1" s="144"/>
      <c r="I1" s="144"/>
      <c r="J1" s="144"/>
      <c r="K1" s="144"/>
    </row>
    <row r="2" spans="1:11" ht="15.75" customHeight="1" x14ac:dyDescent="0.2">
      <c r="A2" s="8"/>
      <c r="B2" s="8"/>
      <c r="C2" s="8"/>
      <c r="D2" s="8"/>
      <c r="E2" s="8"/>
      <c r="F2" s="8"/>
      <c r="G2" s="60"/>
      <c r="H2" s="60"/>
      <c r="I2" s="61"/>
      <c r="J2" s="62"/>
      <c r="K2" s="63" t="s">
        <v>89</v>
      </c>
    </row>
    <row r="3" spans="1:11" s="122" customFormat="1" ht="33.75" customHeight="1" x14ac:dyDescent="0.25">
      <c r="A3" s="64" t="s">
        <v>90</v>
      </c>
      <c r="B3" s="64" t="s">
        <v>91</v>
      </c>
      <c r="C3" s="64" t="s">
        <v>92</v>
      </c>
      <c r="D3" s="65" t="s">
        <v>93</v>
      </c>
      <c r="E3" s="66" t="s">
        <v>94</v>
      </c>
      <c r="F3" s="66" t="s">
        <v>95</v>
      </c>
      <c r="G3" s="66" t="s">
        <v>162</v>
      </c>
      <c r="H3" s="66" t="s">
        <v>96</v>
      </c>
      <c r="I3" s="67" t="s">
        <v>173</v>
      </c>
      <c r="J3" s="68" t="s">
        <v>97</v>
      </c>
      <c r="K3" s="65" t="s">
        <v>8</v>
      </c>
    </row>
    <row r="4" spans="1:11" ht="25.5" x14ac:dyDescent="0.2">
      <c r="A4" s="64" t="s">
        <v>14</v>
      </c>
      <c r="B4" s="69" t="s">
        <v>98</v>
      </c>
      <c r="C4" s="70">
        <f t="shared" ref="C4:C125" si="0">D4+E4+F4+G4+H4</f>
        <v>67548420807.880798</v>
      </c>
      <c r="D4" s="71">
        <f t="shared" ref="D4:H4" si="1">D5+D22+D52+D66+D73+D75+D89+D104</f>
        <v>22342268490</v>
      </c>
      <c r="E4" s="72">
        <f t="shared" si="1"/>
        <v>44596152317.880798</v>
      </c>
      <c r="F4" s="72">
        <f t="shared" si="1"/>
        <v>610000000</v>
      </c>
      <c r="G4" s="72">
        <f t="shared" si="1"/>
        <v>0</v>
      </c>
      <c r="H4" s="72">
        <f t="shared" si="1"/>
        <v>0</v>
      </c>
      <c r="I4" s="73">
        <f t="shared" ref="I4" si="2">I5+I22+I52+I66+I73+I75+I89+I104</f>
        <v>32852962723</v>
      </c>
      <c r="J4" s="74">
        <f t="shared" ref="J4:J125" si="3">I4/C4*100</f>
        <v>48.636166960052876</v>
      </c>
      <c r="K4" s="75"/>
    </row>
    <row r="5" spans="1:11" ht="25.5" x14ac:dyDescent="0.2">
      <c r="A5" s="64">
        <v>1</v>
      </c>
      <c r="B5" s="69" t="s">
        <v>99</v>
      </c>
      <c r="C5" s="70">
        <f t="shared" si="0"/>
        <v>7510915000</v>
      </c>
      <c r="D5" s="72">
        <f>D7+D9</f>
        <v>153915000</v>
      </c>
      <c r="E5" s="72">
        <f t="shared" ref="E5:F5" si="4">E6+E8</f>
        <v>7007000000</v>
      </c>
      <c r="F5" s="72">
        <f t="shared" si="4"/>
        <v>350000000</v>
      </c>
      <c r="G5" s="76"/>
      <c r="H5" s="76"/>
      <c r="I5" s="73">
        <f>I6+I8</f>
        <v>1372596000</v>
      </c>
      <c r="J5" s="74">
        <f t="shared" si="3"/>
        <v>18.274684242865217</v>
      </c>
      <c r="K5" s="75"/>
    </row>
    <row r="6" spans="1:11" ht="15" customHeight="1" x14ac:dyDescent="0.2">
      <c r="A6" s="77" t="s">
        <v>100</v>
      </c>
      <c r="B6" s="69" t="s">
        <v>101</v>
      </c>
      <c r="C6" s="70">
        <f t="shared" si="0"/>
        <v>117000000</v>
      </c>
      <c r="D6" s="78">
        <f>D7</f>
        <v>117000000</v>
      </c>
      <c r="E6" s="78"/>
      <c r="F6" s="78"/>
      <c r="G6" s="79"/>
      <c r="H6" s="79"/>
      <c r="I6" s="80"/>
      <c r="J6" s="74">
        <f t="shared" si="3"/>
        <v>0</v>
      </c>
      <c r="K6" s="81"/>
    </row>
    <row r="7" spans="1:11" ht="15" customHeight="1" x14ac:dyDescent="0.2">
      <c r="A7" s="1" t="s">
        <v>102</v>
      </c>
      <c r="B7" s="2" t="s">
        <v>103</v>
      </c>
      <c r="C7" s="70">
        <f t="shared" si="0"/>
        <v>117000000</v>
      </c>
      <c r="D7" s="4">
        <v>117000000</v>
      </c>
      <c r="E7" s="4"/>
      <c r="F7" s="4"/>
      <c r="G7" s="5"/>
      <c r="H7" s="5"/>
      <c r="I7" s="82"/>
      <c r="J7" s="74">
        <f t="shared" si="3"/>
        <v>0</v>
      </c>
      <c r="K7" s="83"/>
    </row>
    <row r="8" spans="1:11" ht="15" customHeight="1" x14ac:dyDescent="0.2">
      <c r="A8" s="77" t="s">
        <v>100</v>
      </c>
      <c r="B8" s="69" t="s">
        <v>104</v>
      </c>
      <c r="C8" s="70">
        <f t="shared" si="0"/>
        <v>7393915000</v>
      </c>
      <c r="D8" s="78">
        <f>D9</f>
        <v>36915000</v>
      </c>
      <c r="E8" s="78">
        <f t="shared" ref="E8:F8" si="5">SUM(E10:E21)</f>
        <v>7007000000</v>
      </c>
      <c r="F8" s="78">
        <f t="shared" si="5"/>
        <v>350000000</v>
      </c>
      <c r="G8" s="79"/>
      <c r="H8" s="79"/>
      <c r="I8" s="80">
        <f>SUM(I9:I21)</f>
        <v>1372596000</v>
      </c>
      <c r="J8" s="74">
        <f t="shared" si="3"/>
        <v>18.563859606176159</v>
      </c>
      <c r="K8" s="81"/>
    </row>
    <row r="9" spans="1:11" ht="15" customHeight="1" x14ac:dyDescent="0.2">
      <c r="A9" s="1" t="s">
        <v>102</v>
      </c>
      <c r="B9" s="2" t="s">
        <v>105</v>
      </c>
      <c r="C9" s="3">
        <f t="shared" si="0"/>
        <v>36915000</v>
      </c>
      <c r="D9" s="4">
        <v>36915000</v>
      </c>
      <c r="E9" s="4"/>
      <c r="F9" s="4"/>
      <c r="G9" s="5"/>
      <c r="H9" s="5"/>
      <c r="I9" s="82"/>
      <c r="J9" s="74">
        <f t="shared" si="3"/>
        <v>0</v>
      </c>
      <c r="K9" s="83"/>
    </row>
    <row r="10" spans="1:11" ht="15" customHeight="1" x14ac:dyDescent="0.2">
      <c r="A10" s="1" t="s">
        <v>102</v>
      </c>
      <c r="B10" s="2" t="s">
        <v>106</v>
      </c>
      <c r="C10" s="3">
        <f t="shared" si="0"/>
        <v>580000000</v>
      </c>
      <c r="D10" s="84"/>
      <c r="E10" s="4">
        <v>580000000</v>
      </c>
      <c r="F10" s="4"/>
      <c r="G10" s="5"/>
      <c r="H10" s="5"/>
      <c r="I10" s="82"/>
      <c r="J10" s="74">
        <f t="shared" si="3"/>
        <v>0</v>
      </c>
      <c r="K10" s="85"/>
    </row>
    <row r="11" spans="1:11" ht="15" customHeight="1" x14ac:dyDescent="0.2">
      <c r="A11" s="1" t="s">
        <v>102</v>
      </c>
      <c r="B11" s="2" t="s">
        <v>107</v>
      </c>
      <c r="C11" s="3">
        <f t="shared" si="0"/>
        <v>700000000</v>
      </c>
      <c r="D11" s="84"/>
      <c r="E11" s="4">
        <v>700000000</v>
      </c>
      <c r="F11" s="4"/>
      <c r="G11" s="5"/>
      <c r="H11" s="5"/>
      <c r="I11" s="82"/>
      <c r="J11" s="74">
        <f t="shared" si="3"/>
        <v>0</v>
      </c>
      <c r="K11" s="85"/>
    </row>
    <row r="12" spans="1:11" ht="15" customHeight="1" x14ac:dyDescent="0.2">
      <c r="A12" s="1" t="s">
        <v>102</v>
      </c>
      <c r="B12" s="2" t="s">
        <v>108</v>
      </c>
      <c r="C12" s="3">
        <f t="shared" si="0"/>
        <v>1700000000</v>
      </c>
      <c r="D12" s="84"/>
      <c r="E12" s="4">
        <v>1700000000</v>
      </c>
      <c r="F12" s="4"/>
      <c r="G12" s="5"/>
      <c r="H12" s="5"/>
      <c r="I12" s="82">
        <v>1349127000</v>
      </c>
      <c r="J12" s="74">
        <f t="shared" si="3"/>
        <v>79.360411764705887</v>
      </c>
      <c r="K12" s="85"/>
    </row>
    <row r="13" spans="1:11" ht="15" customHeight="1" x14ac:dyDescent="0.2">
      <c r="A13" s="1" t="s">
        <v>102</v>
      </c>
      <c r="B13" s="2" t="s">
        <v>109</v>
      </c>
      <c r="C13" s="3">
        <f t="shared" si="0"/>
        <v>420000000</v>
      </c>
      <c r="D13" s="84"/>
      <c r="E13" s="4">
        <v>420000000</v>
      </c>
      <c r="F13" s="4"/>
      <c r="G13" s="5"/>
      <c r="H13" s="5"/>
      <c r="I13" s="82">
        <v>3890000</v>
      </c>
      <c r="J13" s="74">
        <f t="shared" si="3"/>
        <v>0.92619047619047612</v>
      </c>
      <c r="K13" s="85"/>
    </row>
    <row r="14" spans="1:11" ht="15" customHeight="1" x14ac:dyDescent="0.2">
      <c r="A14" s="1" t="s">
        <v>102</v>
      </c>
      <c r="B14" s="2" t="s">
        <v>110</v>
      </c>
      <c r="C14" s="3">
        <f t="shared" si="0"/>
        <v>500000000</v>
      </c>
      <c r="D14" s="84"/>
      <c r="E14" s="4">
        <v>500000000</v>
      </c>
      <c r="F14" s="4"/>
      <c r="G14" s="5"/>
      <c r="H14" s="5"/>
      <c r="I14" s="82">
        <v>4675000</v>
      </c>
      <c r="J14" s="74">
        <f t="shared" si="3"/>
        <v>0.93500000000000005</v>
      </c>
      <c r="K14" s="85"/>
    </row>
    <row r="15" spans="1:11" ht="15" customHeight="1" x14ac:dyDescent="0.2">
      <c r="A15" s="1" t="s">
        <v>102</v>
      </c>
      <c r="B15" s="2" t="s">
        <v>111</v>
      </c>
      <c r="C15" s="3">
        <f t="shared" si="0"/>
        <v>290000000</v>
      </c>
      <c r="D15" s="84"/>
      <c r="E15" s="4">
        <v>240000000</v>
      </c>
      <c r="F15" s="4">
        <v>50000000</v>
      </c>
      <c r="G15" s="5"/>
      <c r="H15" s="5"/>
      <c r="I15" s="82">
        <v>3456000</v>
      </c>
      <c r="J15" s="74">
        <f t="shared" si="3"/>
        <v>1.1917241379310346</v>
      </c>
      <c r="K15" s="85"/>
    </row>
    <row r="16" spans="1:11" ht="15" customHeight="1" x14ac:dyDescent="0.2">
      <c r="A16" s="1" t="s">
        <v>102</v>
      </c>
      <c r="B16" s="2" t="s">
        <v>112</v>
      </c>
      <c r="C16" s="3">
        <f t="shared" si="0"/>
        <v>947000000</v>
      </c>
      <c r="D16" s="84"/>
      <c r="E16" s="4">
        <v>847000000</v>
      </c>
      <c r="F16" s="4">
        <v>100000000</v>
      </c>
      <c r="G16" s="5"/>
      <c r="H16" s="5"/>
      <c r="I16" s="82">
        <v>4320000</v>
      </c>
      <c r="J16" s="74">
        <f t="shared" si="3"/>
        <v>0.45617740232312565</v>
      </c>
      <c r="K16" s="85"/>
    </row>
    <row r="17" spans="1:11" ht="15" customHeight="1" x14ac:dyDescent="0.2">
      <c r="A17" s="1" t="s">
        <v>102</v>
      </c>
      <c r="B17" s="2" t="s">
        <v>113</v>
      </c>
      <c r="C17" s="3">
        <f t="shared" si="0"/>
        <v>350000000</v>
      </c>
      <c r="D17" s="84"/>
      <c r="E17" s="4">
        <v>200000000</v>
      </c>
      <c r="F17" s="4">
        <v>150000000</v>
      </c>
      <c r="G17" s="5"/>
      <c r="H17" s="5"/>
      <c r="I17" s="82">
        <v>3456000</v>
      </c>
      <c r="J17" s="74">
        <f t="shared" si="3"/>
        <v>0.98742857142857143</v>
      </c>
      <c r="K17" s="85"/>
    </row>
    <row r="18" spans="1:11" ht="15" customHeight="1" x14ac:dyDescent="0.2">
      <c r="A18" s="1" t="s">
        <v>102</v>
      </c>
      <c r="B18" s="2" t="s">
        <v>114</v>
      </c>
      <c r="C18" s="3">
        <f t="shared" si="0"/>
        <v>250000000</v>
      </c>
      <c r="D18" s="84"/>
      <c r="E18" s="4">
        <v>200000000</v>
      </c>
      <c r="F18" s="4">
        <v>50000000</v>
      </c>
      <c r="G18" s="5"/>
      <c r="H18" s="5"/>
      <c r="I18" s="82"/>
      <c r="J18" s="74">
        <f t="shared" si="3"/>
        <v>0</v>
      </c>
      <c r="K18" s="85"/>
    </row>
    <row r="19" spans="1:11" ht="15" customHeight="1" x14ac:dyDescent="0.2">
      <c r="A19" s="1" t="s">
        <v>102</v>
      </c>
      <c r="B19" s="2" t="s">
        <v>115</v>
      </c>
      <c r="C19" s="3">
        <f t="shared" si="0"/>
        <v>700000000</v>
      </c>
      <c r="D19" s="84"/>
      <c r="E19" s="4">
        <v>700000000</v>
      </c>
      <c r="F19" s="4"/>
      <c r="G19" s="5"/>
      <c r="H19" s="5"/>
      <c r="I19" s="82"/>
      <c r="J19" s="74">
        <f t="shared" si="3"/>
        <v>0</v>
      </c>
      <c r="K19" s="85"/>
    </row>
    <row r="20" spans="1:11" ht="15" customHeight="1" x14ac:dyDescent="0.2">
      <c r="A20" s="1" t="s">
        <v>102</v>
      </c>
      <c r="B20" s="2" t="s">
        <v>116</v>
      </c>
      <c r="C20" s="3">
        <f t="shared" si="0"/>
        <v>520000000</v>
      </c>
      <c r="D20" s="84"/>
      <c r="E20" s="4">
        <v>520000000</v>
      </c>
      <c r="F20" s="4"/>
      <c r="G20" s="5"/>
      <c r="H20" s="5"/>
      <c r="I20" s="82">
        <v>3672000</v>
      </c>
      <c r="J20" s="74">
        <f t="shared" si="3"/>
        <v>0.70615384615384613</v>
      </c>
      <c r="K20" s="86"/>
    </row>
    <row r="21" spans="1:11" ht="15" customHeight="1" x14ac:dyDescent="0.2">
      <c r="A21" s="1" t="s">
        <v>102</v>
      </c>
      <c r="B21" s="2" t="s">
        <v>121</v>
      </c>
      <c r="C21" s="3">
        <f t="shared" si="0"/>
        <v>400000000</v>
      </c>
      <c r="D21" s="84"/>
      <c r="E21" s="4">
        <v>400000000</v>
      </c>
      <c r="F21" s="4"/>
      <c r="G21" s="5"/>
      <c r="H21" s="5"/>
      <c r="I21" s="82"/>
      <c r="J21" s="74">
        <f t="shared" si="3"/>
        <v>0</v>
      </c>
      <c r="K21" s="85"/>
    </row>
    <row r="22" spans="1:11" ht="48.75" customHeight="1" x14ac:dyDescent="0.2">
      <c r="A22" s="64">
        <v>2</v>
      </c>
      <c r="B22" s="69" t="s">
        <v>117</v>
      </c>
      <c r="C22" s="70">
        <f t="shared" si="0"/>
        <v>31774020808.880798</v>
      </c>
      <c r="D22" s="71">
        <f t="shared" ref="D22:F22" si="6">D23+D37</f>
        <v>12998868491</v>
      </c>
      <c r="E22" s="72">
        <f t="shared" si="6"/>
        <v>22668152317.880795</v>
      </c>
      <c r="F22" s="72">
        <f t="shared" si="6"/>
        <v>0</v>
      </c>
      <c r="G22" s="87"/>
      <c r="H22" s="72">
        <f t="shared" ref="H22:I22" si="7">H23+H37</f>
        <v>-3893000000</v>
      </c>
      <c r="I22" s="73">
        <f t="shared" si="7"/>
        <v>24833241386</v>
      </c>
      <c r="J22" s="74">
        <f t="shared" si="3"/>
        <v>78.155803873141366</v>
      </c>
      <c r="K22" s="75"/>
    </row>
    <row r="23" spans="1:11" ht="41.45" customHeight="1" x14ac:dyDescent="0.2">
      <c r="A23" s="64" t="s">
        <v>100</v>
      </c>
      <c r="B23" s="69" t="s">
        <v>118</v>
      </c>
      <c r="C23" s="70">
        <f t="shared" si="0"/>
        <v>1180530420</v>
      </c>
      <c r="D23" s="72">
        <f t="shared" ref="D23:F23" si="8">SUM(D24:D36)</f>
        <v>4014530420</v>
      </c>
      <c r="E23" s="72">
        <f t="shared" si="8"/>
        <v>1004000000</v>
      </c>
      <c r="F23" s="72">
        <f t="shared" si="8"/>
        <v>0</v>
      </c>
      <c r="G23" s="87"/>
      <c r="H23" s="87">
        <f>SUM(H24:H36)</f>
        <v>-3838000000</v>
      </c>
      <c r="I23" s="73"/>
      <c r="J23" s="74">
        <f t="shared" si="3"/>
        <v>0</v>
      </c>
      <c r="K23" s="145"/>
    </row>
    <row r="24" spans="1:11" ht="12.75" x14ac:dyDescent="0.2">
      <c r="A24" s="1" t="s">
        <v>100</v>
      </c>
      <c r="B24" s="2" t="s">
        <v>119</v>
      </c>
      <c r="C24" s="70">
        <f t="shared" si="0"/>
        <v>176530420</v>
      </c>
      <c r="D24" s="4">
        <v>929500000</v>
      </c>
      <c r="E24" s="4"/>
      <c r="F24" s="4">
        <v>0</v>
      </c>
      <c r="G24" s="88"/>
      <c r="H24" s="88">
        <v>-752969580</v>
      </c>
      <c r="I24" s="82"/>
      <c r="J24" s="6">
        <f t="shared" si="3"/>
        <v>0</v>
      </c>
      <c r="K24" s="145"/>
    </row>
    <row r="25" spans="1:11" ht="12.75" x14ac:dyDescent="0.2">
      <c r="A25" s="1" t="s">
        <v>100</v>
      </c>
      <c r="B25" s="2" t="s">
        <v>120</v>
      </c>
      <c r="C25" s="3">
        <f t="shared" si="0"/>
        <v>39000000</v>
      </c>
      <c r="D25" s="4">
        <v>280000000</v>
      </c>
      <c r="E25" s="4">
        <v>39000000</v>
      </c>
      <c r="F25" s="4"/>
      <c r="G25" s="88"/>
      <c r="H25" s="88">
        <v>-280000000</v>
      </c>
      <c r="I25" s="82"/>
      <c r="J25" s="6">
        <f t="shared" si="3"/>
        <v>0</v>
      </c>
      <c r="K25" s="145"/>
    </row>
    <row r="26" spans="1:11" ht="15.6" customHeight="1" x14ac:dyDescent="0.2">
      <c r="A26" s="1" t="s">
        <v>100</v>
      </c>
      <c r="B26" s="2" t="s">
        <v>107</v>
      </c>
      <c r="C26" s="3">
        <f t="shared" si="0"/>
        <v>88000000</v>
      </c>
      <c r="D26" s="4">
        <v>158979220</v>
      </c>
      <c r="E26" s="4">
        <v>88000000</v>
      </c>
      <c r="F26" s="4"/>
      <c r="G26" s="88"/>
      <c r="H26" s="88">
        <v>-158979220</v>
      </c>
      <c r="I26" s="82"/>
      <c r="J26" s="6">
        <f t="shared" si="3"/>
        <v>0</v>
      </c>
      <c r="K26" s="145"/>
    </row>
    <row r="27" spans="1:11" ht="15.6" customHeight="1" x14ac:dyDescent="0.2">
      <c r="A27" s="1" t="s">
        <v>100</v>
      </c>
      <c r="B27" s="2" t="s">
        <v>108</v>
      </c>
      <c r="C27" s="3">
        <f t="shared" si="0"/>
        <v>117000000</v>
      </c>
      <c r="D27" s="4">
        <v>212451300</v>
      </c>
      <c r="E27" s="4">
        <v>117000000</v>
      </c>
      <c r="F27" s="4"/>
      <c r="G27" s="88"/>
      <c r="H27" s="88">
        <v>-212451300</v>
      </c>
      <c r="I27" s="82"/>
      <c r="J27" s="6">
        <f t="shared" si="3"/>
        <v>0</v>
      </c>
      <c r="K27" s="145"/>
    </row>
    <row r="28" spans="1:11" ht="15.6" customHeight="1" x14ac:dyDescent="0.2">
      <c r="A28" s="1" t="s">
        <v>100</v>
      </c>
      <c r="B28" s="89" t="s">
        <v>109</v>
      </c>
      <c r="C28" s="3">
        <f t="shared" si="0"/>
        <v>78000000</v>
      </c>
      <c r="D28" s="90">
        <v>200000000</v>
      </c>
      <c r="E28" s="90">
        <v>78000000</v>
      </c>
      <c r="F28" s="90"/>
      <c r="G28" s="88"/>
      <c r="H28" s="88">
        <v>-200000000</v>
      </c>
      <c r="I28" s="91"/>
      <c r="J28" s="6">
        <f t="shared" si="3"/>
        <v>0</v>
      </c>
      <c r="K28" s="145"/>
    </row>
    <row r="29" spans="1:11" ht="15.6" customHeight="1" x14ac:dyDescent="0.2">
      <c r="A29" s="1" t="s">
        <v>100</v>
      </c>
      <c r="B29" s="89" t="s">
        <v>110</v>
      </c>
      <c r="C29" s="3">
        <f t="shared" si="0"/>
        <v>88000000</v>
      </c>
      <c r="D29" s="90">
        <v>200000000</v>
      </c>
      <c r="E29" s="90">
        <v>88000000</v>
      </c>
      <c r="F29" s="90"/>
      <c r="G29" s="88"/>
      <c r="H29" s="88">
        <v>-200000000</v>
      </c>
      <c r="I29" s="91"/>
      <c r="J29" s="6">
        <f t="shared" si="3"/>
        <v>0</v>
      </c>
      <c r="K29" s="145"/>
    </row>
    <row r="30" spans="1:11" ht="15.6" customHeight="1" x14ac:dyDescent="0.2">
      <c r="A30" s="1" t="s">
        <v>100</v>
      </c>
      <c r="B30" s="89" t="s">
        <v>111</v>
      </c>
      <c r="C30" s="3">
        <f t="shared" si="0"/>
        <v>68000000</v>
      </c>
      <c r="D30" s="90">
        <v>400000000</v>
      </c>
      <c r="E30" s="90">
        <v>68000000</v>
      </c>
      <c r="F30" s="90"/>
      <c r="G30" s="88"/>
      <c r="H30" s="88">
        <v>-400000000</v>
      </c>
      <c r="I30" s="91"/>
      <c r="J30" s="6">
        <f t="shared" si="3"/>
        <v>0</v>
      </c>
      <c r="K30" s="145"/>
    </row>
    <row r="31" spans="1:11" ht="15.6" customHeight="1" x14ac:dyDescent="0.2">
      <c r="A31" s="1" t="s">
        <v>100</v>
      </c>
      <c r="B31" s="89" t="s">
        <v>112</v>
      </c>
      <c r="C31" s="3">
        <f t="shared" si="0"/>
        <v>126000000</v>
      </c>
      <c r="D31" s="90">
        <v>400000000</v>
      </c>
      <c r="E31" s="90">
        <v>126000000</v>
      </c>
      <c r="F31" s="90"/>
      <c r="G31" s="88"/>
      <c r="H31" s="88">
        <v>-400000000</v>
      </c>
      <c r="I31" s="91"/>
      <c r="J31" s="6">
        <f t="shared" si="3"/>
        <v>0</v>
      </c>
      <c r="K31" s="145"/>
    </row>
    <row r="32" spans="1:11" ht="15.6" customHeight="1" x14ac:dyDescent="0.2">
      <c r="A32" s="1" t="s">
        <v>100</v>
      </c>
      <c r="B32" s="89" t="s">
        <v>113</v>
      </c>
      <c r="C32" s="3">
        <f t="shared" si="0"/>
        <v>78000000</v>
      </c>
      <c r="D32" s="90">
        <v>285000000</v>
      </c>
      <c r="E32" s="90">
        <v>78000000</v>
      </c>
      <c r="F32" s="90"/>
      <c r="G32" s="88"/>
      <c r="H32" s="88">
        <v>-285000000</v>
      </c>
      <c r="I32" s="91"/>
      <c r="J32" s="6">
        <f t="shared" si="3"/>
        <v>0</v>
      </c>
      <c r="K32" s="145"/>
    </row>
    <row r="33" spans="1:11" ht="15.6" customHeight="1" x14ac:dyDescent="0.2">
      <c r="A33" s="1" t="s">
        <v>100</v>
      </c>
      <c r="B33" s="89" t="s">
        <v>114</v>
      </c>
      <c r="C33" s="3">
        <f t="shared" si="0"/>
        <v>59000000</v>
      </c>
      <c r="D33" s="90">
        <v>268664400</v>
      </c>
      <c r="E33" s="90">
        <v>59000000</v>
      </c>
      <c r="F33" s="90"/>
      <c r="G33" s="88"/>
      <c r="H33" s="88">
        <v>-268664400</v>
      </c>
      <c r="I33" s="91"/>
      <c r="J33" s="6">
        <f t="shared" si="3"/>
        <v>0</v>
      </c>
      <c r="K33" s="145"/>
    </row>
    <row r="34" spans="1:11" ht="15.6" customHeight="1" x14ac:dyDescent="0.2">
      <c r="A34" s="1" t="s">
        <v>100</v>
      </c>
      <c r="B34" s="89" t="s">
        <v>115</v>
      </c>
      <c r="C34" s="3">
        <f t="shared" si="0"/>
        <v>88000000</v>
      </c>
      <c r="D34" s="90">
        <v>99922250</v>
      </c>
      <c r="E34" s="90">
        <v>88000000</v>
      </c>
      <c r="F34" s="90"/>
      <c r="G34" s="88"/>
      <c r="H34" s="88">
        <v>-99922250</v>
      </c>
      <c r="I34" s="91"/>
      <c r="J34" s="6">
        <f t="shared" si="3"/>
        <v>0</v>
      </c>
      <c r="K34" s="145"/>
    </row>
    <row r="35" spans="1:11" ht="15.6" customHeight="1" x14ac:dyDescent="0.2">
      <c r="A35" s="1" t="s">
        <v>100</v>
      </c>
      <c r="B35" s="89" t="s">
        <v>116</v>
      </c>
      <c r="C35" s="3">
        <f t="shared" si="0"/>
        <v>68000000</v>
      </c>
      <c r="D35" s="90">
        <v>180013250</v>
      </c>
      <c r="E35" s="90">
        <v>68000000</v>
      </c>
      <c r="F35" s="90"/>
      <c r="G35" s="88"/>
      <c r="H35" s="88">
        <v>-180013250</v>
      </c>
      <c r="I35" s="91"/>
      <c r="J35" s="6">
        <f t="shared" si="3"/>
        <v>0</v>
      </c>
      <c r="K35" s="145"/>
    </row>
    <row r="36" spans="1:11" ht="21" customHeight="1" x14ac:dyDescent="0.2">
      <c r="A36" s="1" t="s">
        <v>100</v>
      </c>
      <c r="B36" s="89" t="s">
        <v>121</v>
      </c>
      <c r="C36" s="3">
        <f t="shared" si="0"/>
        <v>107000000</v>
      </c>
      <c r="D36" s="90">
        <v>400000000</v>
      </c>
      <c r="E36" s="90">
        <v>107000000</v>
      </c>
      <c r="F36" s="90"/>
      <c r="G36" s="88"/>
      <c r="H36" s="88">
        <v>-400000000</v>
      </c>
      <c r="I36" s="91"/>
      <c r="J36" s="6">
        <f t="shared" si="3"/>
        <v>0</v>
      </c>
      <c r="K36" s="145"/>
    </row>
    <row r="37" spans="1:11" s="100" customFormat="1" ht="67.5" customHeight="1" x14ac:dyDescent="0.2">
      <c r="A37" s="92" t="s">
        <v>122</v>
      </c>
      <c r="B37" s="93" t="s">
        <v>123</v>
      </c>
      <c r="C37" s="94">
        <f t="shared" si="0"/>
        <v>30593490388.880795</v>
      </c>
      <c r="D37" s="95">
        <f t="shared" ref="D37:F37" si="9">SUM(D38:D51)</f>
        <v>8984338071</v>
      </c>
      <c r="E37" s="95">
        <f t="shared" si="9"/>
        <v>21664152317.880795</v>
      </c>
      <c r="F37" s="95">
        <f t="shared" si="9"/>
        <v>0</v>
      </c>
      <c r="G37" s="96"/>
      <c r="H37" s="95">
        <f>SUM(H38:H51)</f>
        <v>-55000000</v>
      </c>
      <c r="I37" s="97">
        <f>SUM(I38:I51)</f>
        <v>24833241386</v>
      </c>
      <c r="J37" s="98">
        <f t="shared" si="3"/>
        <v>81.171651453753839</v>
      </c>
      <c r="K37" s="99"/>
    </row>
    <row r="38" spans="1:11" ht="12.75" x14ac:dyDescent="0.2">
      <c r="A38" s="1" t="s">
        <v>100</v>
      </c>
      <c r="B38" s="2" t="s">
        <v>124</v>
      </c>
      <c r="C38" s="70">
        <f t="shared" si="0"/>
        <v>5157210360</v>
      </c>
      <c r="D38" s="101">
        <v>157210360</v>
      </c>
      <c r="E38" s="4">
        <v>5000000000</v>
      </c>
      <c r="F38" s="4"/>
      <c r="G38" s="5"/>
      <c r="H38" s="5"/>
      <c r="I38" s="82">
        <v>4180158380</v>
      </c>
      <c r="J38" s="6">
        <f t="shared" si="3"/>
        <v>81.054641719132832</v>
      </c>
      <c r="K38" s="83"/>
    </row>
    <row r="39" spans="1:11" ht="20.45" customHeight="1" x14ac:dyDescent="0.2">
      <c r="A39" s="1" t="s">
        <v>100</v>
      </c>
      <c r="B39" s="2" t="s">
        <v>125</v>
      </c>
      <c r="C39" s="3">
        <f t="shared" si="0"/>
        <v>6378651100</v>
      </c>
      <c r="D39" s="102">
        <v>3378651100</v>
      </c>
      <c r="E39" s="2">
        <v>3000000000</v>
      </c>
      <c r="F39" s="2"/>
      <c r="G39" s="103"/>
      <c r="H39" s="103"/>
      <c r="I39" s="104">
        <v>6093052000</v>
      </c>
      <c r="J39" s="6">
        <f t="shared" si="3"/>
        <v>95.522578433549995</v>
      </c>
      <c r="K39" s="2"/>
    </row>
    <row r="40" spans="1:11" ht="15.6" customHeight="1" x14ac:dyDescent="0.2">
      <c r="A40" s="1" t="s">
        <v>100</v>
      </c>
      <c r="B40" s="2" t="s">
        <v>126</v>
      </c>
      <c r="C40" s="3">
        <f t="shared" si="0"/>
        <v>534506000</v>
      </c>
      <c r="D40" s="4">
        <v>4506000</v>
      </c>
      <c r="E40" s="4">
        <v>530000000</v>
      </c>
      <c r="F40" s="4"/>
      <c r="G40" s="5"/>
      <c r="H40" s="5"/>
      <c r="I40" s="82">
        <v>525920000</v>
      </c>
      <c r="J40" s="6">
        <f t="shared" si="3"/>
        <v>98.393656946788241</v>
      </c>
      <c r="K40" s="83"/>
    </row>
    <row r="41" spans="1:11" ht="15.6" customHeight="1" x14ac:dyDescent="0.2">
      <c r="A41" s="1" t="s">
        <v>100</v>
      </c>
      <c r="B41" s="2" t="s">
        <v>107</v>
      </c>
      <c r="C41" s="3">
        <f t="shared" si="0"/>
        <v>1193000000</v>
      </c>
      <c r="D41" s="4"/>
      <c r="E41" s="4">
        <v>1193000000</v>
      </c>
      <c r="F41" s="4"/>
      <c r="G41" s="5"/>
      <c r="H41" s="5"/>
      <c r="I41" s="82">
        <v>1136418620</v>
      </c>
      <c r="J41" s="6">
        <f t="shared" si="3"/>
        <v>95.257218776194463</v>
      </c>
      <c r="K41" s="83"/>
    </row>
    <row r="42" spans="1:11" ht="15.6" customHeight="1" x14ac:dyDescent="0.2">
      <c r="A42" s="1" t="s">
        <v>100</v>
      </c>
      <c r="B42" s="2" t="s">
        <v>108</v>
      </c>
      <c r="C42" s="3">
        <f t="shared" si="0"/>
        <v>2815060000</v>
      </c>
      <c r="D42" s="4">
        <v>1223060000</v>
      </c>
      <c r="E42" s="4">
        <v>1592000000</v>
      </c>
      <c r="F42" s="4"/>
      <c r="G42" s="5"/>
      <c r="H42" s="5"/>
      <c r="I42" s="82">
        <v>937415896</v>
      </c>
      <c r="J42" s="6">
        <f t="shared" si="3"/>
        <v>33.300032539270923</v>
      </c>
      <c r="K42" s="83"/>
    </row>
    <row r="43" spans="1:11" ht="15.6" customHeight="1" x14ac:dyDescent="0.2">
      <c r="A43" s="1" t="s">
        <v>100</v>
      </c>
      <c r="B43" s="2" t="s">
        <v>109</v>
      </c>
      <c r="C43" s="3">
        <f t="shared" si="0"/>
        <v>1075687500</v>
      </c>
      <c r="D43" s="4">
        <v>13687500</v>
      </c>
      <c r="E43" s="4">
        <v>1062000000</v>
      </c>
      <c r="F43" s="4"/>
      <c r="G43" s="5"/>
      <c r="H43" s="5"/>
      <c r="I43" s="82">
        <v>1003720000</v>
      </c>
      <c r="J43" s="6">
        <f t="shared" si="3"/>
        <v>93.309627563767364</v>
      </c>
      <c r="K43" s="83"/>
    </row>
    <row r="44" spans="1:11" ht="15.6" customHeight="1" x14ac:dyDescent="0.2">
      <c r="A44" s="1" t="s">
        <v>100</v>
      </c>
      <c r="B44" s="2" t="s">
        <v>110</v>
      </c>
      <c r="C44" s="3">
        <f t="shared" si="0"/>
        <v>2047000000</v>
      </c>
      <c r="D44" s="4">
        <v>854000000</v>
      </c>
      <c r="E44" s="4">
        <v>1193000000</v>
      </c>
      <c r="F44" s="4"/>
      <c r="G44" s="5"/>
      <c r="H44" s="5"/>
      <c r="I44" s="82">
        <v>2027510000</v>
      </c>
      <c r="J44" s="6">
        <f t="shared" si="3"/>
        <v>99.047874938935038</v>
      </c>
      <c r="K44" s="83"/>
    </row>
    <row r="45" spans="1:11" ht="15.6" customHeight="1" x14ac:dyDescent="0.2">
      <c r="A45" s="1" t="s">
        <v>100</v>
      </c>
      <c r="B45" s="2" t="s">
        <v>127</v>
      </c>
      <c r="C45" s="3">
        <f t="shared" si="0"/>
        <v>936000000</v>
      </c>
      <c r="D45" s="4">
        <v>7000000</v>
      </c>
      <c r="E45" s="4">
        <v>929000000</v>
      </c>
      <c r="F45" s="4"/>
      <c r="G45" s="5"/>
      <c r="H45" s="5"/>
      <c r="I45" s="82">
        <v>907277000</v>
      </c>
      <c r="J45" s="6">
        <f t="shared" si="3"/>
        <v>96.931303418803409</v>
      </c>
      <c r="K45" s="105"/>
    </row>
    <row r="46" spans="1:11" ht="15.6" customHeight="1" x14ac:dyDescent="0.2">
      <c r="A46" s="1" t="s">
        <v>100</v>
      </c>
      <c r="B46" s="2" t="s">
        <v>112</v>
      </c>
      <c r="C46" s="3">
        <f t="shared" si="0"/>
        <v>2981000000</v>
      </c>
      <c r="D46" s="4">
        <v>1256000000</v>
      </c>
      <c r="E46" s="4">
        <v>1725000000</v>
      </c>
      <c r="F46" s="4"/>
      <c r="G46" s="5"/>
      <c r="H46" s="5"/>
      <c r="I46" s="82">
        <v>1724988900</v>
      </c>
      <c r="J46" s="6">
        <f t="shared" si="3"/>
        <v>57.866115397517618</v>
      </c>
      <c r="K46" s="83"/>
    </row>
    <row r="47" spans="1:11" ht="15.6" customHeight="1" x14ac:dyDescent="0.2">
      <c r="A47" s="1" t="s">
        <v>100</v>
      </c>
      <c r="B47" s="2" t="s">
        <v>113</v>
      </c>
      <c r="C47" s="3">
        <f t="shared" si="0"/>
        <v>2068000000</v>
      </c>
      <c r="D47" s="4">
        <v>1006000000</v>
      </c>
      <c r="E47" s="4">
        <v>1062000000</v>
      </c>
      <c r="F47" s="4"/>
      <c r="G47" s="5"/>
      <c r="H47" s="5"/>
      <c r="I47" s="82">
        <v>1994710500</v>
      </c>
      <c r="J47" s="6">
        <f t="shared" si="3"/>
        <v>96.456020309477751</v>
      </c>
      <c r="K47" s="83"/>
    </row>
    <row r="48" spans="1:11" ht="15.6" customHeight="1" x14ac:dyDescent="0.2">
      <c r="A48" s="1" t="s">
        <v>100</v>
      </c>
      <c r="B48" s="2" t="s">
        <v>114</v>
      </c>
      <c r="C48" s="3">
        <f t="shared" si="0"/>
        <v>796027597</v>
      </c>
      <c r="D48" s="4">
        <v>27597</v>
      </c>
      <c r="E48" s="4">
        <v>796000000</v>
      </c>
      <c r="F48" s="4"/>
      <c r="G48" s="5"/>
      <c r="H48" s="5"/>
      <c r="I48" s="82">
        <v>768403000</v>
      </c>
      <c r="J48" s="6">
        <f t="shared" si="3"/>
        <v>96.529693555335371</v>
      </c>
      <c r="K48" s="83"/>
    </row>
    <row r="49" spans="1:11" ht="15.6" customHeight="1" x14ac:dyDescent="0.2">
      <c r="A49" s="106" t="s">
        <v>100</v>
      </c>
      <c r="B49" s="2" t="s">
        <v>115</v>
      </c>
      <c r="C49" s="3">
        <f t="shared" si="0"/>
        <v>1663560014</v>
      </c>
      <c r="D49" s="4">
        <v>469560014</v>
      </c>
      <c r="E49" s="4">
        <v>1194000000</v>
      </c>
      <c r="F49" s="4"/>
      <c r="G49" s="5"/>
      <c r="H49" s="5"/>
      <c r="I49" s="82">
        <v>1552356800</v>
      </c>
      <c r="J49" s="6">
        <f t="shared" si="3"/>
        <v>93.315347023001962</v>
      </c>
      <c r="K49" s="107"/>
    </row>
    <row r="50" spans="1:11" ht="15.6" customHeight="1" x14ac:dyDescent="0.2">
      <c r="A50" s="1" t="s">
        <v>128</v>
      </c>
      <c r="B50" s="2" t="s">
        <v>116</v>
      </c>
      <c r="C50" s="3">
        <f t="shared" si="0"/>
        <v>933635500</v>
      </c>
      <c r="D50" s="4">
        <v>4635500</v>
      </c>
      <c r="E50" s="4">
        <v>929000000</v>
      </c>
      <c r="F50" s="4"/>
      <c r="G50" s="5"/>
      <c r="H50" s="5"/>
      <c r="I50" s="82">
        <v>895984290</v>
      </c>
      <c r="J50" s="6">
        <f t="shared" si="3"/>
        <v>95.967247389371977</v>
      </c>
      <c r="K50" s="108" t="s">
        <v>129</v>
      </c>
    </row>
    <row r="51" spans="1:11" ht="15.6" customHeight="1" x14ac:dyDescent="0.2">
      <c r="A51" s="1" t="s">
        <v>128</v>
      </c>
      <c r="B51" s="2" t="s">
        <v>121</v>
      </c>
      <c r="C51" s="70">
        <f t="shared" si="0"/>
        <v>2014152317.880795</v>
      </c>
      <c r="D51" s="4">
        <v>610000000</v>
      </c>
      <c r="E51" s="4">
        <v>1459152317.880795</v>
      </c>
      <c r="F51" s="4"/>
      <c r="G51" s="88"/>
      <c r="H51" s="88">
        <v>-55000000</v>
      </c>
      <c r="I51" s="82">
        <v>1085326000</v>
      </c>
      <c r="J51" s="6">
        <f t="shared" si="3"/>
        <v>53.885001167237121</v>
      </c>
      <c r="K51" s="83"/>
    </row>
    <row r="52" spans="1:11" ht="51" x14ac:dyDescent="0.2">
      <c r="A52" s="64">
        <v>3</v>
      </c>
      <c r="B52" s="69" t="s">
        <v>130</v>
      </c>
      <c r="C52" s="70">
        <f t="shared" si="0"/>
        <v>12443793600</v>
      </c>
      <c r="D52" s="72">
        <f t="shared" ref="D52:F52" si="10">D53</f>
        <v>9793600</v>
      </c>
      <c r="E52" s="72">
        <f t="shared" si="10"/>
        <v>3944000000</v>
      </c>
      <c r="F52" s="72">
        <f t="shared" si="10"/>
        <v>197000000</v>
      </c>
      <c r="G52" s="72"/>
      <c r="H52" s="72">
        <f t="shared" ref="H52:I52" si="11">H53</f>
        <v>8293000000</v>
      </c>
      <c r="I52" s="73">
        <f t="shared" si="11"/>
        <v>2410245942</v>
      </c>
      <c r="J52" s="74">
        <f t="shared" si="3"/>
        <v>19.369060750091517</v>
      </c>
      <c r="K52" s="75"/>
    </row>
    <row r="53" spans="1:11" ht="38.25" x14ac:dyDescent="0.2">
      <c r="A53" s="64" t="s">
        <v>131</v>
      </c>
      <c r="B53" s="69" t="s">
        <v>132</v>
      </c>
      <c r="C53" s="70">
        <f t="shared" si="0"/>
        <v>12443793600</v>
      </c>
      <c r="D53" s="72">
        <f t="shared" ref="D53:F53" si="12">SUM(D54:D65)</f>
        <v>9793600</v>
      </c>
      <c r="E53" s="72">
        <f t="shared" si="12"/>
        <v>3944000000</v>
      </c>
      <c r="F53" s="72">
        <f t="shared" si="12"/>
        <v>197000000</v>
      </c>
      <c r="G53" s="72"/>
      <c r="H53" s="72">
        <f t="shared" ref="H53:I53" si="13">SUM(H54:H65)</f>
        <v>8293000000</v>
      </c>
      <c r="I53" s="73">
        <f t="shared" si="13"/>
        <v>2410245942</v>
      </c>
      <c r="J53" s="74">
        <f t="shared" si="3"/>
        <v>19.369060750091517</v>
      </c>
      <c r="K53" s="75"/>
    </row>
    <row r="54" spans="1:11" ht="12.75" x14ac:dyDescent="0.2">
      <c r="A54" s="1" t="s">
        <v>128</v>
      </c>
      <c r="B54" s="2" t="s">
        <v>126</v>
      </c>
      <c r="C54" s="3">
        <f t="shared" si="0"/>
        <v>446314270</v>
      </c>
      <c r="D54" s="4">
        <v>314270</v>
      </c>
      <c r="E54" s="4">
        <v>153000000</v>
      </c>
      <c r="F54" s="4"/>
      <c r="G54" s="5"/>
      <c r="H54" s="5">
        <v>293000000</v>
      </c>
      <c r="I54" s="82">
        <v>152824473</v>
      </c>
      <c r="J54" s="6">
        <f t="shared" si="3"/>
        <v>34.24144896823487</v>
      </c>
      <c r="K54" s="7"/>
    </row>
    <row r="55" spans="1:11" ht="12.75" x14ac:dyDescent="0.2">
      <c r="A55" s="106" t="s">
        <v>128</v>
      </c>
      <c r="B55" s="2" t="s">
        <v>107</v>
      </c>
      <c r="C55" s="3">
        <f t="shared" si="0"/>
        <v>1845429000</v>
      </c>
      <c r="D55" s="4">
        <v>429000</v>
      </c>
      <c r="E55" s="4">
        <v>345000000</v>
      </c>
      <c r="F55" s="4"/>
      <c r="G55" s="5"/>
      <c r="H55" s="5">
        <v>1500000000</v>
      </c>
      <c r="I55" s="82">
        <v>344755905</v>
      </c>
      <c r="J55" s="6">
        <f t="shared" si="3"/>
        <v>18.681613055826045</v>
      </c>
      <c r="K55" s="7"/>
    </row>
    <row r="56" spans="1:11" ht="12.75" x14ac:dyDescent="0.2">
      <c r="A56" s="1" t="s">
        <v>128</v>
      </c>
      <c r="B56" s="2" t="s">
        <v>133</v>
      </c>
      <c r="C56" s="3">
        <f t="shared" si="0"/>
        <v>1261692284</v>
      </c>
      <c r="D56" s="4">
        <v>2692284</v>
      </c>
      <c r="E56" s="4">
        <v>459000000</v>
      </c>
      <c r="F56" s="4"/>
      <c r="G56" s="109"/>
      <c r="H56" s="109">
        <v>800000000</v>
      </c>
      <c r="I56" s="110">
        <v>458833607</v>
      </c>
      <c r="J56" s="6">
        <f t="shared" si="3"/>
        <v>36.366522393664731</v>
      </c>
      <c r="K56" s="7"/>
    </row>
    <row r="57" spans="1:11" ht="12.75" x14ac:dyDescent="0.2">
      <c r="A57" s="1" t="s">
        <v>128</v>
      </c>
      <c r="B57" s="2" t="s">
        <v>109</v>
      </c>
      <c r="C57" s="3">
        <f t="shared" si="0"/>
        <v>1806397119</v>
      </c>
      <c r="D57" s="4">
        <v>397119</v>
      </c>
      <c r="E57" s="4">
        <v>306000000</v>
      </c>
      <c r="F57" s="4"/>
      <c r="G57" s="5"/>
      <c r="H57" s="5">
        <v>1500000000</v>
      </c>
      <c r="I57" s="82">
        <v>305774656</v>
      </c>
      <c r="J57" s="6">
        <f t="shared" si="3"/>
        <v>16.927321948413717</v>
      </c>
      <c r="K57" s="7"/>
    </row>
    <row r="58" spans="1:11" ht="12.75" x14ac:dyDescent="0.2">
      <c r="A58" s="1" t="s">
        <v>128</v>
      </c>
      <c r="B58" s="2" t="s">
        <v>134</v>
      </c>
      <c r="C58" s="3">
        <f t="shared" si="0"/>
        <v>946253611</v>
      </c>
      <c r="D58" s="4">
        <v>1253611</v>
      </c>
      <c r="E58" s="4">
        <v>345000000</v>
      </c>
      <c r="F58" s="4"/>
      <c r="G58" s="109"/>
      <c r="H58" s="109">
        <v>600000000</v>
      </c>
      <c r="I58" s="110">
        <v>344733291</v>
      </c>
      <c r="J58" s="6">
        <f t="shared" si="3"/>
        <v>36.431384461052268</v>
      </c>
      <c r="K58" s="7"/>
    </row>
    <row r="59" spans="1:11" ht="17.45" customHeight="1" x14ac:dyDescent="0.2">
      <c r="A59" s="1" t="s">
        <v>128</v>
      </c>
      <c r="B59" s="2" t="s">
        <v>111</v>
      </c>
      <c r="C59" s="3">
        <f t="shared" si="0"/>
        <v>669905111</v>
      </c>
      <c r="D59" s="4">
        <v>1905111</v>
      </c>
      <c r="E59" s="4">
        <v>268000000</v>
      </c>
      <c r="F59" s="4"/>
      <c r="G59" s="5"/>
      <c r="H59" s="5">
        <v>400000000</v>
      </c>
      <c r="I59" s="82"/>
      <c r="J59" s="6">
        <f t="shared" si="3"/>
        <v>0</v>
      </c>
      <c r="K59" s="108"/>
    </row>
    <row r="60" spans="1:11" ht="17.45" customHeight="1" x14ac:dyDescent="0.2">
      <c r="A60" s="1" t="s">
        <v>128</v>
      </c>
      <c r="B60" s="2" t="s">
        <v>112</v>
      </c>
      <c r="C60" s="3">
        <f t="shared" si="0"/>
        <v>1098292810</v>
      </c>
      <c r="D60" s="4">
        <v>292810</v>
      </c>
      <c r="E60" s="4">
        <v>498000000</v>
      </c>
      <c r="F60" s="4"/>
      <c r="G60" s="5"/>
      <c r="H60" s="5">
        <v>600000000</v>
      </c>
      <c r="I60" s="82"/>
      <c r="J60" s="6">
        <f t="shared" si="3"/>
        <v>0</v>
      </c>
      <c r="K60" s="108"/>
    </row>
    <row r="61" spans="1:11" ht="17.45" customHeight="1" x14ac:dyDescent="0.2">
      <c r="A61" s="1" t="s">
        <v>128</v>
      </c>
      <c r="B61" s="2" t="s">
        <v>113</v>
      </c>
      <c r="C61" s="3">
        <f t="shared" si="0"/>
        <v>1003524337</v>
      </c>
      <c r="D61" s="4">
        <v>524337</v>
      </c>
      <c r="E61" s="4">
        <v>306000000</v>
      </c>
      <c r="F61" s="4">
        <v>197000000</v>
      </c>
      <c r="G61" s="5"/>
      <c r="H61" s="5">
        <v>500000000</v>
      </c>
      <c r="I61" s="82">
        <v>305825551</v>
      </c>
      <c r="J61" s="6">
        <f t="shared" si="3"/>
        <v>30.475150399865193</v>
      </c>
      <c r="K61" s="108"/>
    </row>
    <row r="62" spans="1:11" ht="17.45" customHeight="1" x14ac:dyDescent="0.2">
      <c r="A62" s="1"/>
      <c r="B62" s="2" t="s">
        <v>114</v>
      </c>
      <c r="C62" s="3">
        <f t="shared" si="0"/>
        <v>630964054</v>
      </c>
      <c r="D62" s="4">
        <v>964054</v>
      </c>
      <c r="E62" s="4">
        <v>230000000</v>
      </c>
      <c r="F62" s="4"/>
      <c r="G62" s="5"/>
      <c r="H62" s="5">
        <v>400000000</v>
      </c>
      <c r="I62" s="82">
        <v>229721880</v>
      </c>
      <c r="J62" s="6">
        <f t="shared" si="3"/>
        <v>36.408077218294274</v>
      </c>
      <c r="K62" s="7"/>
    </row>
    <row r="63" spans="1:11" ht="17.45" customHeight="1" x14ac:dyDescent="0.2">
      <c r="A63" s="1" t="s">
        <v>128</v>
      </c>
      <c r="B63" s="2" t="s">
        <v>115</v>
      </c>
      <c r="C63" s="3">
        <f t="shared" si="0"/>
        <v>945249743</v>
      </c>
      <c r="D63" s="4">
        <v>249743</v>
      </c>
      <c r="E63" s="4">
        <f>345000000</f>
        <v>345000000</v>
      </c>
      <c r="F63" s="4"/>
      <c r="G63" s="5"/>
      <c r="H63" s="5">
        <v>600000000</v>
      </c>
      <c r="I63" s="82"/>
      <c r="J63" s="6">
        <f t="shared" si="3"/>
        <v>0</v>
      </c>
      <c r="K63" s="108"/>
    </row>
    <row r="64" spans="1:11" ht="17.45" customHeight="1" x14ac:dyDescent="0.2">
      <c r="A64" s="1" t="s">
        <v>128</v>
      </c>
      <c r="B64" s="2" t="s">
        <v>116</v>
      </c>
      <c r="C64" s="3">
        <f t="shared" si="0"/>
        <v>868591777</v>
      </c>
      <c r="D64" s="4">
        <v>591777</v>
      </c>
      <c r="E64" s="4">
        <v>268000000</v>
      </c>
      <c r="F64" s="4"/>
      <c r="G64" s="5"/>
      <c r="H64" s="5">
        <v>600000000</v>
      </c>
      <c r="I64" s="82">
        <v>267776579</v>
      </c>
      <c r="J64" s="6">
        <f t="shared" si="3"/>
        <v>30.828818104272703</v>
      </c>
      <c r="K64" s="108"/>
    </row>
    <row r="65" spans="1:11" ht="17.45" customHeight="1" x14ac:dyDescent="0.2">
      <c r="A65" s="1" t="s">
        <v>128</v>
      </c>
      <c r="B65" s="2" t="s">
        <v>121</v>
      </c>
      <c r="C65" s="3">
        <f t="shared" si="0"/>
        <v>921179484</v>
      </c>
      <c r="D65" s="4">
        <v>179484</v>
      </c>
      <c r="E65" s="4">
        <v>421000000</v>
      </c>
      <c r="F65" s="4"/>
      <c r="G65" s="5"/>
      <c r="H65" s="5">
        <v>500000000</v>
      </c>
      <c r="I65" s="82"/>
      <c r="J65" s="6">
        <f t="shared" si="3"/>
        <v>0</v>
      </c>
      <c r="K65" s="108"/>
    </row>
    <row r="66" spans="1:11" ht="25.5" x14ac:dyDescent="0.2">
      <c r="A66" s="64">
        <v>4</v>
      </c>
      <c r="B66" s="69" t="s">
        <v>135</v>
      </c>
      <c r="C66" s="70">
        <f t="shared" si="0"/>
        <v>7225511287</v>
      </c>
      <c r="D66" s="72">
        <f t="shared" ref="D66:F66" si="14">D67+D70</f>
        <v>7042511287</v>
      </c>
      <c r="E66" s="72">
        <f t="shared" si="14"/>
        <v>4883000000</v>
      </c>
      <c r="F66" s="72">
        <f t="shared" si="14"/>
        <v>0</v>
      </c>
      <c r="G66" s="87"/>
      <c r="H66" s="72">
        <f t="shared" ref="H66:I66" si="15">H67+H70</f>
        <v>-4700000000</v>
      </c>
      <c r="I66" s="73">
        <f t="shared" si="15"/>
        <v>1279193985</v>
      </c>
      <c r="J66" s="74">
        <f t="shared" si="3"/>
        <v>17.703854221382244</v>
      </c>
      <c r="K66" s="75"/>
    </row>
    <row r="67" spans="1:11" ht="51" x14ac:dyDescent="0.2">
      <c r="A67" s="64" t="s">
        <v>136</v>
      </c>
      <c r="B67" s="69" t="s">
        <v>137</v>
      </c>
      <c r="C67" s="70">
        <f t="shared" si="0"/>
        <v>816568300</v>
      </c>
      <c r="D67" s="72">
        <f t="shared" ref="D67:E67" si="16">D68+D69</f>
        <v>119568300</v>
      </c>
      <c r="E67" s="72">
        <f t="shared" si="16"/>
        <v>697000000</v>
      </c>
      <c r="F67" s="72"/>
      <c r="G67" s="76"/>
      <c r="H67" s="76"/>
      <c r="I67" s="73">
        <f>I68+I69</f>
        <v>188840000</v>
      </c>
      <c r="J67" s="74">
        <f t="shared" si="3"/>
        <v>23.126050815345145</v>
      </c>
      <c r="K67" s="75"/>
    </row>
    <row r="68" spans="1:11" ht="12.75" x14ac:dyDescent="0.2">
      <c r="A68" s="1" t="s">
        <v>128</v>
      </c>
      <c r="B68" s="2" t="s">
        <v>105</v>
      </c>
      <c r="C68" s="3">
        <f t="shared" si="0"/>
        <v>22920000</v>
      </c>
      <c r="D68" s="4">
        <v>22920000</v>
      </c>
      <c r="E68" s="4"/>
      <c r="F68" s="4"/>
      <c r="G68" s="5"/>
      <c r="H68" s="5"/>
      <c r="I68" s="82"/>
      <c r="J68" s="6">
        <f t="shared" si="3"/>
        <v>0</v>
      </c>
      <c r="K68" s="83"/>
    </row>
    <row r="69" spans="1:11" ht="12.75" x14ac:dyDescent="0.2">
      <c r="A69" s="1" t="s">
        <v>128</v>
      </c>
      <c r="B69" s="2" t="s">
        <v>138</v>
      </c>
      <c r="C69" s="3">
        <f t="shared" si="0"/>
        <v>793648300</v>
      </c>
      <c r="D69" s="4">
        <v>96648300</v>
      </c>
      <c r="E69" s="4">
        <v>697000000</v>
      </c>
      <c r="F69" s="4"/>
      <c r="G69" s="5"/>
      <c r="H69" s="5"/>
      <c r="I69" s="82">
        <v>188840000</v>
      </c>
      <c r="J69" s="6">
        <f t="shared" si="3"/>
        <v>23.793914760480178</v>
      </c>
      <c r="K69" s="83"/>
    </row>
    <row r="70" spans="1:11" ht="38.25" x14ac:dyDescent="0.2">
      <c r="A70" s="64" t="s">
        <v>139</v>
      </c>
      <c r="B70" s="69" t="s">
        <v>140</v>
      </c>
      <c r="C70" s="70">
        <f t="shared" si="0"/>
        <v>6408942987</v>
      </c>
      <c r="D70" s="72">
        <f t="shared" ref="D70:F70" si="17">D71+D72</f>
        <v>6922942987</v>
      </c>
      <c r="E70" s="72">
        <f t="shared" si="17"/>
        <v>4186000000</v>
      </c>
      <c r="F70" s="72">
        <f t="shared" si="17"/>
        <v>0</v>
      </c>
      <c r="G70" s="87"/>
      <c r="H70" s="87">
        <f t="shared" ref="H70:I70" si="18">H71+H72</f>
        <v>-4700000000</v>
      </c>
      <c r="I70" s="73">
        <f t="shared" si="18"/>
        <v>1090353985</v>
      </c>
      <c r="J70" s="74">
        <f t="shared" si="3"/>
        <v>17.013008029743609</v>
      </c>
      <c r="K70" s="75"/>
    </row>
    <row r="71" spans="1:11" ht="12.75" x14ac:dyDescent="0.2">
      <c r="A71" s="1" t="s">
        <v>128</v>
      </c>
      <c r="B71" s="2" t="s">
        <v>141</v>
      </c>
      <c r="C71" s="70">
        <f t="shared" si="0"/>
        <v>1029747950</v>
      </c>
      <c r="D71" s="4">
        <v>2729747950</v>
      </c>
      <c r="E71" s="4"/>
      <c r="F71" s="4"/>
      <c r="G71" s="88"/>
      <c r="H71" s="88">
        <v>-1700000000</v>
      </c>
      <c r="I71" s="82"/>
      <c r="J71" s="74">
        <f t="shared" si="3"/>
        <v>0</v>
      </c>
      <c r="K71" s="83"/>
    </row>
    <row r="72" spans="1:11" ht="38.25" x14ac:dyDescent="0.2">
      <c r="A72" s="1" t="s">
        <v>128</v>
      </c>
      <c r="B72" s="2" t="s">
        <v>142</v>
      </c>
      <c r="C72" s="5">
        <f t="shared" si="0"/>
        <v>5379195037</v>
      </c>
      <c r="D72" s="5">
        <v>4193195037</v>
      </c>
      <c r="E72" s="5">
        <v>4186000000</v>
      </c>
      <c r="F72" s="5"/>
      <c r="G72" s="111"/>
      <c r="H72" s="112">
        <v>-3000000000</v>
      </c>
      <c r="I72" s="110">
        <v>1090353985</v>
      </c>
      <c r="J72" s="6">
        <f t="shared" si="3"/>
        <v>20.269835495834617</v>
      </c>
      <c r="K72" s="113"/>
    </row>
    <row r="73" spans="1:11" ht="49.5" customHeight="1" x14ac:dyDescent="0.2">
      <c r="A73" s="64">
        <v>5</v>
      </c>
      <c r="B73" s="69" t="s">
        <v>143</v>
      </c>
      <c r="C73" s="70">
        <f t="shared" si="0"/>
        <v>1957720086</v>
      </c>
      <c r="D73" s="72">
        <f t="shared" ref="D73:E73" si="19">D74</f>
        <v>125720086</v>
      </c>
      <c r="E73" s="72">
        <f t="shared" si="19"/>
        <v>1832000000</v>
      </c>
      <c r="F73" s="72"/>
      <c r="G73" s="76"/>
      <c r="H73" s="76"/>
      <c r="I73" s="73">
        <f>I74</f>
        <v>461667490</v>
      </c>
      <c r="J73" s="74">
        <f t="shared" si="3"/>
        <v>23.581894740799019</v>
      </c>
      <c r="K73" s="75"/>
    </row>
    <row r="74" spans="1:11" ht="12.75" x14ac:dyDescent="0.2">
      <c r="A74" s="1"/>
      <c r="B74" s="2" t="s">
        <v>144</v>
      </c>
      <c r="C74" s="70">
        <f t="shared" si="0"/>
        <v>1957720086</v>
      </c>
      <c r="D74" s="4">
        <v>125720086</v>
      </c>
      <c r="E74" s="4">
        <v>1832000000</v>
      </c>
      <c r="F74" s="4"/>
      <c r="G74" s="5"/>
      <c r="H74" s="5"/>
      <c r="I74" s="82">
        <v>461667490</v>
      </c>
      <c r="J74" s="74">
        <f t="shared" si="3"/>
        <v>23.581894740799019</v>
      </c>
      <c r="K74" s="83"/>
    </row>
    <row r="75" spans="1:11" ht="25.5" x14ac:dyDescent="0.2">
      <c r="A75" s="64">
        <v>6</v>
      </c>
      <c r="B75" s="69" t="s">
        <v>145</v>
      </c>
      <c r="C75" s="70">
        <f t="shared" si="0"/>
        <v>2913841798</v>
      </c>
      <c r="D75" s="72">
        <f t="shared" ref="D75:E75" si="20">SUM(D76:D88)</f>
        <v>1044841798</v>
      </c>
      <c r="E75" s="72">
        <f t="shared" si="20"/>
        <v>1869000000</v>
      </c>
      <c r="F75" s="72"/>
      <c r="G75" s="76"/>
      <c r="H75" s="76"/>
      <c r="I75" s="73">
        <f>SUM(I76:I88)</f>
        <v>864683720</v>
      </c>
      <c r="J75" s="74">
        <f t="shared" si="3"/>
        <v>29.675040031119771</v>
      </c>
      <c r="K75" s="75"/>
    </row>
    <row r="76" spans="1:11" ht="12.75" x14ac:dyDescent="0.2">
      <c r="A76" s="1" t="s">
        <v>128</v>
      </c>
      <c r="B76" s="2" t="s">
        <v>146</v>
      </c>
      <c r="C76" s="3">
        <f t="shared" si="0"/>
        <v>1819541100</v>
      </c>
      <c r="D76" s="4">
        <v>869541100</v>
      </c>
      <c r="E76" s="4">
        <v>950000000</v>
      </c>
      <c r="F76" s="4"/>
      <c r="G76" s="5"/>
      <c r="H76" s="5"/>
      <c r="I76" s="114">
        <v>468823320</v>
      </c>
      <c r="J76" s="6">
        <f t="shared" si="3"/>
        <v>25.766019794771328</v>
      </c>
      <c r="K76" s="108" t="s">
        <v>147</v>
      </c>
    </row>
    <row r="77" spans="1:11" ht="12.75" x14ac:dyDescent="0.2">
      <c r="A77" s="1" t="s">
        <v>128</v>
      </c>
      <c r="B77" s="2" t="s">
        <v>126</v>
      </c>
      <c r="C77" s="3">
        <f t="shared" si="0"/>
        <v>44168200</v>
      </c>
      <c r="D77" s="4">
        <v>1168200</v>
      </c>
      <c r="E77" s="4">
        <v>43000000</v>
      </c>
      <c r="F77" s="4"/>
      <c r="G77" s="5"/>
      <c r="H77" s="5"/>
      <c r="I77" s="82"/>
      <c r="J77" s="6">
        <f t="shared" si="3"/>
        <v>0</v>
      </c>
      <c r="K77" s="108" t="s">
        <v>147</v>
      </c>
    </row>
    <row r="78" spans="1:11" ht="12.75" x14ac:dyDescent="0.2">
      <c r="A78" s="1" t="s">
        <v>128</v>
      </c>
      <c r="B78" s="2" t="s">
        <v>107</v>
      </c>
      <c r="C78" s="3">
        <f t="shared" si="0"/>
        <v>79564474</v>
      </c>
      <c r="D78" s="4">
        <v>18564474</v>
      </c>
      <c r="E78" s="4">
        <v>61000000</v>
      </c>
      <c r="F78" s="4"/>
      <c r="G78" s="5"/>
      <c r="H78" s="5"/>
      <c r="I78" s="82">
        <v>36490800</v>
      </c>
      <c r="J78" s="6">
        <f t="shared" si="3"/>
        <v>45.863182605844912</v>
      </c>
      <c r="K78" s="108" t="s">
        <v>147</v>
      </c>
    </row>
    <row r="79" spans="1:11" ht="12.75" x14ac:dyDescent="0.2">
      <c r="A79" s="1" t="s">
        <v>128</v>
      </c>
      <c r="B79" s="2" t="s">
        <v>108</v>
      </c>
      <c r="C79" s="3">
        <f t="shared" si="0"/>
        <v>82570000</v>
      </c>
      <c r="D79" s="4">
        <v>570000</v>
      </c>
      <c r="E79" s="4">
        <v>82000000</v>
      </c>
      <c r="F79" s="4"/>
      <c r="G79" s="5"/>
      <c r="H79" s="5"/>
      <c r="I79" s="82"/>
      <c r="J79" s="6">
        <f t="shared" si="3"/>
        <v>0</v>
      </c>
      <c r="K79" s="108" t="s">
        <v>147</v>
      </c>
    </row>
    <row r="80" spans="1:11" ht="12.75" x14ac:dyDescent="0.2">
      <c r="A80" s="1" t="s">
        <v>128</v>
      </c>
      <c r="B80" s="2" t="s">
        <v>109</v>
      </c>
      <c r="C80" s="3">
        <f t="shared" si="0"/>
        <v>99834331</v>
      </c>
      <c r="D80" s="4">
        <v>19834331</v>
      </c>
      <c r="E80" s="4">
        <v>80000000</v>
      </c>
      <c r="F80" s="4"/>
      <c r="G80" s="5"/>
      <c r="H80" s="5"/>
      <c r="I80" s="82">
        <v>85513200</v>
      </c>
      <c r="J80" s="6">
        <f t="shared" si="3"/>
        <v>85.655103954169832</v>
      </c>
      <c r="K80" s="108" t="s">
        <v>147</v>
      </c>
    </row>
    <row r="81" spans="1:11" ht="12.75" x14ac:dyDescent="0.2">
      <c r="A81" s="1" t="s">
        <v>128</v>
      </c>
      <c r="B81" s="2" t="s">
        <v>110</v>
      </c>
      <c r="C81" s="3">
        <f t="shared" si="0"/>
        <v>88574960</v>
      </c>
      <c r="D81" s="4">
        <v>8574960</v>
      </c>
      <c r="E81" s="4">
        <v>80000000</v>
      </c>
      <c r="F81" s="4"/>
      <c r="G81" s="5"/>
      <c r="H81" s="5"/>
      <c r="I81" s="82">
        <v>31786100</v>
      </c>
      <c r="J81" s="6">
        <f t="shared" si="3"/>
        <v>35.886101444471443</v>
      </c>
      <c r="K81" s="108" t="s">
        <v>147</v>
      </c>
    </row>
    <row r="82" spans="1:11" ht="12.75" x14ac:dyDescent="0.2">
      <c r="A82" s="1" t="s">
        <v>128</v>
      </c>
      <c r="B82" s="2" t="s">
        <v>127</v>
      </c>
      <c r="C82" s="3">
        <f t="shared" si="0"/>
        <v>96713600</v>
      </c>
      <c r="D82" s="4">
        <v>14713600</v>
      </c>
      <c r="E82" s="4">
        <v>82000000</v>
      </c>
      <c r="F82" s="4"/>
      <c r="G82" s="5"/>
      <c r="H82" s="5"/>
      <c r="I82" s="82"/>
      <c r="J82" s="6">
        <f t="shared" si="3"/>
        <v>0</v>
      </c>
      <c r="K82" s="108" t="s">
        <v>147</v>
      </c>
    </row>
    <row r="83" spans="1:11" ht="12.75" x14ac:dyDescent="0.2">
      <c r="A83" s="1" t="s">
        <v>128</v>
      </c>
      <c r="B83" s="2" t="s">
        <v>112</v>
      </c>
      <c r="C83" s="3">
        <f t="shared" si="0"/>
        <v>110439000</v>
      </c>
      <c r="D83" s="4">
        <v>25439000</v>
      </c>
      <c r="E83" s="4">
        <v>85000000</v>
      </c>
      <c r="F83" s="4"/>
      <c r="G83" s="5"/>
      <c r="H83" s="5"/>
      <c r="I83" s="82">
        <v>68235300</v>
      </c>
      <c r="J83" s="6">
        <f t="shared" si="3"/>
        <v>61.78551055333714</v>
      </c>
      <c r="K83" s="108" t="s">
        <v>147</v>
      </c>
    </row>
    <row r="84" spans="1:11" ht="12.75" x14ac:dyDescent="0.2">
      <c r="A84" s="1" t="s">
        <v>128</v>
      </c>
      <c r="B84" s="2" t="s">
        <v>113</v>
      </c>
      <c r="C84" s="3">
        <f t="shared" si="0"/>
        <v>110933200</v>
      </c>
      <c r="D84" s="4">
        <v>30933200</v>
      </c>
      <c r="E84" s="4">
        <v>80000000</v>
      </c>
      <c r="F84" s="4"/>
      <c r="G84" s="5"/>
      <c r="H84" s="5"/>
      <c r="I84" s="82">
        <v>74200000</v>
      </c>
      <c r="J84" s="6">
        <f t="shared" si="3"/>
        <v>66.887099623917806</v>
      </c>
      <c r="K84" s="108" t="s">
        <v>147</v>
      </c>
    </row>
    <row r="85" spans="1:11" ht="12.75" x14ac:dyDescent="0.2">
      <c r="A85" s="1" t="s">
        <v>128</v>
      </c>
      <c r="B85" s="2" t="s">
        <v>114</v>
      </c>
      <c r="C85" s="3">
        <f t="shared" si="0"/>
        <v>104794133</v>
      </c>
      <c r="D85" s="4">
        <v>22794133</v>
      </c>
      <c r="E85" s="4">
        <v>82000000</v>
      </c>
      <c r="F85" s="4"/>
      <c r="G85" s="5"/>
      <c r="H85" s="5"/>
      <c r="I85" s="82"/>
      <c r="J85" s="6">
        <f t="shared" si="3"/>
        <v>0</v>
      </c>
      <c r="K85" s="108" t="s">
        <v>147</v>
      </c>
    </row>
    <row r="86" spans="1:11" ht="12.75" x14ac:dyDescent="0.2">
      <c r="A86" s="1" t="s">
        <v>128</v>
      </c>
      <c r="B86" s="2" t="s">
        <v>115</v>
      </c>
      <c r="C86" s="3">
        <f t="shared" si="0"/>
        <v>80273800</v>
      </c>
      <c r="D86" s="4">
        <v>273800</v>
      </c>
      <c r="E86" s="4">
        <v>80000000</v>
      </c>
      <c r="F86" s="4"/>
      <c r="G86" s="5"/>
      <c r="H86" s="5"/>
      <c r="I86" s="82"/>
      <c r="J86" s="6">
        <f t="shared" si="3"/>
        <v>0</v>
      </c>
      <c r="K86" s="108" t="s">
        <v>147</v>
      </c>
    </row>
    <row r="87" spans="1:11" ht="12.75" x14ac:dyDescent="0.2">
      <c r="A87" s="1" t="s">
        <v>128</v>
      </c>
      <c r="B87" s="2" t="s">
        <v>116</v>
      </c>
      <c r="C87" s="3">
        <f t="shared" si="0"/>
        <v>105535000</v>
      </c>
      <c r="D87" s="4">
        <v>23535000</v>
      </c>
      <c r="E87" s="4">
        <v>82000000</v>
      </c>
      <c r="F87" s="4"/>
      <c r="G87" s="5"/>
      <c r="H87" s="5"/>
      <c r="I87" s="82">
        <v>99635000</v>
      </c>
      <c r="J87" s="6">
        <f t="shared" si="3"/>
        <v>94.409437627327435</v>
      </c>
      <c r="K87" s="108" t="s">
        <v>129</v>
      </c>
    </row>
    <row r="88" spans="1:11" ht="12.75" x14ac:dyDescent="0.2">
      <c r="A88" s="1" t="s">
        <v>128</v>
      </c>
      <c r="B88" s="2" t="s">
        <v>121</v>
      </c>
      <c r="C88" s="3">
        <f t="shared" si="0"/>
        <v>90900000</v>
      </c>
      <c r="D88" s="4">
        <v>8900000</v>
      </c>
      <c r="E88" s="4">
        <v>82000000</v>
      </c>
      <c r="F88" s="4"/>
      <c r="G88" s="5"/>
      <c r="H88" s="5"/>
      <c r="I88" s="82"/>
      <c r="J88" s="6">
        <f t="shared" si="3"/>
        <v>0</v>
      </c>
      <c r="K88" s="108"/>
    </row>
    <row r="89" spans="1:11" ht="24" x14ac:dyDescent="0.2">
      <c r="A89" s="64">
        <v>7</v>
      </c>
      <c r="B89" s="115" t="s">
        <v>148</v>
      </c>
      <c r="C89" s="70">
        <f t="shared" si="0"/>
        <v>1100781228</v>
      </c>
      <c r="D89" s="72">
        <f t="shared" ref="D89:F89" si="21">D90</f>
        <v>30781228</v>
      </c>
      <c r="E89" s="72">
        <f t="shared" si="21"/>
        <v>733000000</v>
      </c>
      <c r="F89" s="72">
        <f t="shared" si="21"/>
        <v>37000000</v>
      </c>
      <c r="G89" s="72"/>
      <c r="H89" s="72">
        <f t="shared" ref="H89:I89" si="22">H90</f>
        <v>300000000</v>
      </c>
      <c r="I89" s="73">
        <f t="shared" si="22"/>
        <v>269928000</v>
      </c>
      <c r="J89" s="74">
        <f t="shared" si="3"/>
        <v>24.521493747711329</v>
      </c>
      <c r="K89" s="116"/>
    </row>
    <row r="90" spans="1:11" ht="38.25" x14ac:dyDescent="0.2">
      <c r="A90" s="64"/>
      <c r="B90" s="69" t="s">
        <v>149</v>
      </c>
      <c r="C90" s="70">
        <f t="shared" si="0"/>
        <v>1100781228</v>
      </c>
      <c r="D90" s="72">
        <f t="shared" ref="D90:E90" si="23">SUM(D91:D103)</f>
        <v>30781228</v>
      </c>
      <c r="E90" s="72">
        <f t="shared" si="23"/>
        <v>733000000</v>
      </c>
      <c r="F90" s="72">
        <f>F91</f>
        <v>37000000</v>
      </c>
      <c r="G90" s="72"/>
      <c r="H90" s="72">
        <f>H91</f>
        <v>300000000</v>
      </c>
      <c r="I90" s="73">
        <f>I91+I92+I93+I94+I95+I96+I97+I98+I99+I100+I101+I102+I103</f>
        <v>269928000</v>
      </c>
      <c r="J90" s="74">
        <f t="shared" si="3"/>
        <v>24.521493747711329</v>
      </c>
      <c r="K90" s="116"/>
    </row>
    <row r="91" spans="1:11" ht="16.149999999999999" customHeight="1" x14ac:dyDescent="0.2">
      <c r="A91" s="1" t="s">
        <v>128</v>
      </c>
      <c r="B91" s="2" t="s">
        <v>150</v>
      </c>
      <c r="C91" s="3">
        <f t="shared" si="0"/>
        <v>759876548</v>
      </c>
      <c r="D91" s="4">
        <v>14876548</v>
      </c>
      <c r="E91" s="4">
        <v>408000000</v>
      </c>
      <c r="F91" s="4">
        <v>37000000</v>
      </c>
      <c r="G91" s="5"/>
      <c r="H91" s="5">
        <v>300000000</v>
      </c>
      <c r="I91" s="82">
        <v>123600000</v>
      </c>
      <c r="J91" s="6">
        <f t="shared" si="3"/>
        <v>16.265800059932893</v>
      </c>
      <c r="K91" s="108" t="s">
        <v>163</v>
      </c>
    </row>
    <row r="92" spans="1:11" ht="16.149999999999999" customHeight="1" x14ac:dyDescent="0.2">
      <c r="A92" s="1" t="s">
        <v>128</v>
      </c>
      <c r="B92" s="2" t="s">
        <v>126</v>
      </c>
      <c r="C92" s="3">
        <f t="shared" si="0"/>
        <v>10059600</v>
      </c>
      <c r="D92" s="4">
        <v>59600</v>
      </c>
      <c r="E92" s="4">
        <v>10000000</v>
      </c>
      <c r="F92" s="4"/>
      <c r="G92" s="5"/>
      <c r="H92" s="5"/>
      <c r="I92" s="82"/>
      <c r="J92" s="6">
        <f t="shared" si="3"/>
        <v>0</v>
      </c>
      <c r="K92" s="108" t="s">
        <v>147</v>
      </c>
    </row>
    <row r="93" spans="1:11" ht="16.149999999999999" customHeight="1" x14ac:dyDescent="0.2">
      <c r="A93" s="1" t="s">
        <v>128</v>
      </c>
      <c r="B93" s="2" t="s">
        <v>107</v>
      </c>
      <c r="C93" s="3">
        <f t="shared" si="0"/>
        <v>30146800</v>
      </c>
      <c r="D93" s="4">
        <v>146800</v>
      </c>
      <c r="E93" s="4">
        <v>30000000</v>
      </c>
      <c r="F93" s="4"/>
      <c r="G93" s="5"/>
      <c r="H93" s="5"/>
      <c r="I93" s="82">
        <v>29857200</v>
      </c>
      <c r="J93" s="6">
        <f t="shared" si="3"/>
        <v>99.039367362373454</v>
      </c>
      <c r="K93" s="108" t="s">
        <v>164</v>
      </c>
    </row>
    <row r="94" spans="1:11" ht="16.149999999999999" customHeight="1" x14ac:dyDescent="0.2">
      <c r="A94" s="1" t="s">
        <v>128</v>
      </c>
      <c r="B94" s="2" t="s">
        <v>108</v>
      </c>
      <c r="C94" s="3">
        <f t="shared" si="0"/>
        <v>40000000</v>
      </c>
      <c r="D94" s="4"/>
      <c r="E94" s="4">
        <v>40000000</v>
      </c>
      <c r="F94" s="4"/>
      <c r="G94" s="5"/>
      <c r="H94" s="5"/>
      <c r="I94" s="82"/>
      <c r="J94" s="6">
        <f t="shared" si="3"/>
        <v>0</v>
      </c>
      <c r="K94" s="108" t="s">
        <v>151</v>
      </c>
    </row>
    <row r="95" spans="1:11" ht="16.149999999999999" customHeight="1" x14ac:dyDescent="0.2">
      <c r="A95" s="1" t="s">
        <v>128</v>
      </c>
      <c r="B95" s="2" t="s">
        <v>109</v>
      </c>
      <c r="C95" s="3">
        <f t="shared" si="0"/>
        <v>15386480</v>
      </c>
      <c r="D95" s="4">
        <v>386480</v>
      </c>
      <c r="E95" s="4">
        <v>15000000</v>
      </c>
      <c r="F95" s="4"/>
      <c r="G95" s="5"/>
      <c r="H95" s="5"/>
      <c r="I95" s="82"/>
      <c r="J95" s="6">
        <f t="shared" si="3"/>
        <v>0</v>
      </c>
      <c r="K95" s="108" t="s">
        <v>151</v>
      </c>
    </row>
    <row r="96" spans="1:11" ht="16.149999999999999" customHeight="1" x14ac:dyDescent="0.2">
      <c r="A96" s="1" t="s">
        <v>128</v>
      </c>
      <c r="B96" s="2" t="s">
        <v>110</v>
      </c>
      <c r="C96" s="3">
        <f t="shared" si="0"/>
        <v>30000000</v>
      </c>
      <c r="D96" s="4"/>
      <c r="E96" s="4">
        <v>30000000</v>
      </c>
      <c r="F96" s="4"/>
      <c r="G96" s="5"/>
      <c r="H96" s="5"/>
      <c r="I96" s="82">
        <v>4200000</v>
      </c>
      <c r="J96" s="6">
        <f t="shared" si="3"/>
        <v>14.000000000000002</v>
      </c>
      <c r="K96" s="108" t="s">
        <v>151</v>
      </c>
    </row>
    <row r="97" spans="1:11" ht="16.149999999999999" customHeight="1" x14ac:dyDescent="0.2">
      <c r="A97" s="1" t="s">
        <v>128</v>
      </c>
      <c r="B97" s="2" t="s">
        <v>127</v>
      </c>
      <c r="C97" s="3">
        <f t="shared" si="0"/>
        <v>25078000</v>
      </c>
      <c r="D97" s="4">
        <v>78000</v>
      </c>
      <c r="E97" s="4">
        <v>25000000</v>
      </c>
      <c r="F97" s="4"/>
      <c r="G97" s="5"/>
      <c r="H97" s="5"/>
      <c r="I97" s="82">
        <v>16000000</v>
      </c>
      <c r="J97" s="6">
        <f t="shared" si="3"/>
        <v>63.800941063880693</v>
      </c>
      <c r="K97" s="108" t="s">
        <v>151</v>
      </c>
    </row>
    <row r="98" spans="1:11" ht="16.149999999999999" customHeight="1" x14ac:dyDescent="0.2">
      <c r="A98" s="1" t="s">
        <v>128</v>
      </c>
      <c r="B98" s="2" t="s">
        <v>112</v>
      </c>
      <c r="C98" s="3">
        <f t="shared" si="0"/>
        <v>40112000</v>
      </c>
      <c r="D98" s="4">
        <v>112000</v>
      </c>
      <c r="E98" s="4">
        <v>40000000</v>
      </c>
      <c r="F98" s="4"/>
      <c r="G98" s="5"/>
      <c r="H98" s="5"/>
      <c r="I98" s="82">
        <v>39960000</v>
      </c>
      <c r="J98" s="6">
        <f t="shared" si="3"/>
        <v>99.621061029118465</v>
      </c>
      <c r="K98" s="108" t="s">
        <v>151</v>
      </c>
    </row>
    <row r="99" spans="1:11" ht="16.149999999999999" customHeight="1" x14ac:dyDescent="0.2">
      <c r="A99" s="1" t="s">
        <v>128</v>
      </c>
      <c r="B99" s="2" t="s">
        <v>113</v>
      </c>
      <c r="C99" s="3">
        <f t="shared" si="0"/>
        <v>31040000</v>
      </c>
      <c r="D99" s="4">
        <v>6040000</v>
      </c>
      <c r="E99" s="4">
        <v>25000000</v>
      </c>
      <c r="F99" s="4"/>
      <c r="G99" s="5"/>
      <c r="H99" s="5"/>
      <c r="I99" s="82"/>
      <c r="J99" s="6">
        <f t="shared" si="3"/>
        <v>0</v>
      </c>
      <c r="K99" s="108" t="s">
        <v>151</v>
      </c>
    </row>
    <row r="100" spans="1:11" ht="16.149999999999999" customHeight="1" x14ac:dyDescent="0.2">
      <c r="A100" s="1" t="s">
        <v>128</v>
      </c>
      <c r="B100" s="2" t="s">
        <v>114</v>
      </c>
      <c r="C100" s="3">
        <f t="shared" si="0"/>
        <v>20241000</v>
      </c>
      <c r="D100" s="4">
        <v>241000</v>
      </c>
      <c r="E100" s="4">
        <v>20000000</v>
      </c>
      <c r="F100" s="4"/>
      <c r="G100" s="5"/>
      <c r="H100" s="5"/>
      <c r="I100" s="82"/>
      <c r="J100" s="6">
        <f t="shared" si="3"/>
        <v>0</v>
      </c>
      <c r="K100" s="108" t="s">
        <v>151</v>
      </c>
    </row>
    <row r="101" spans="1:11" ht="16.149999999999999" customHeight="1" x14ac:dyDescent="0.2">
      <c r="A101" s="1" t="s">
        <v>128</v>
      </c>
      <c r="B101" s="2" t="s">
        <v>115</v>
      </c>
      <c r="C101" s="3">
        <f t="shared" si="0"/>
        <v>30030000</v>
      </c>
      <c r="D101" s="4">
        <v>30000</v>
      </c>
      <c r="E101" s="4">
        <v>30000000</v>
      </c>
      <c r="F101" s="4"/>
      <c r="G101" s="5"/>
      <c r="H101" s="5"/>
      <c r="I101" s="82">
        <v>22500000</v>
      </c>
      <c r="J101" s="6">
        <f t="shared" si="3"/>
        <v>74.925074925074924</v>
      </c>
      <c r="K101" s="108" t="s">
        <v>165</v>
      </c>
    </row>
    <row r="102" spans="1:11" ht="16.149999999999999" customHeight="1" x14ac:dyDescent="0.2">
      <c r="A102" s="1" t="s">
        <v>128</v>
      </c>
      <c r="B102" s="2" t="s">
        <v>116</v>
      </c>
      <c r="C102" s="3">
        <f t="shared" si="0"/>
        <v>33810800</v>
      </c>
      <c r="D102" s="4">
        <v>8810800</v>
      </c>
      <c r="E102" s="4">
        <v>25000000</v>
      </c>
      <c r="F102" s="4"/>
      <c r="G102" s="5"/>
      <c r="H102" s="5"/>
      <c r="I102" s="82">
        <v>33810800</v>
      </c>
      <c r="J102" s="6">
        <f t="shared" si="3"/>
        <v>100</v>
      </c>
      <c r="K102" s="108" t="s">
        <v>129</v>
      </c>
    </row>
    <row r="103" spans="1:11" ht="16.149999999999999" customHeight="1" x14ac:dyDescent="0.2">
      <c r="A103" s="1" t="s">
        <v>128</v>
      </c>
      <c r="B103" s="2" t="s">
        <v>121</v>
      </c>
      <c r="C103" s="3">
        <f t="shared" si="0"/>
        <v>35000000</v>
      </c>
      <c r="D103" s="4"/>
      <c r="E103" s="4">
        <v>35000000</v>
      </c>
      <c r="F103" s="4"/>
      <c r="G103" s="5"/>
      <c r="H103" s="5"/>
      <c r="I103" s="82"/>
      <c r="J103" s="6">
        <f t="shared" si="3"/>
        <v>0</v>
      </c>
      <c r="K103" s="108" t="s">
        <v>151</v>
      </c>
    </row>
    <row r="104" spans="1:11" ht="36" x14ac:dyDescent="0.2">
      <c r="A104" s="64">
        <v>8</v>
      </c>
      <c r="B104" s="115" t="s">
        <v>152</v>
      </c>
      <c r="C104" s="70">
        <f t="shared" si="0"/>
        <v>2621837000</v>
      </c>
      <c r="D104" s="72">
        <f t="shared" ref="D104:E104" si="24">D105+D109+D112</f>
        <v>935837000</v>
      </c>
      <c r="E104" s="72">
        <f t="shared" si="24"/>
        <v>1660000000</v>
      </c>
      <c r="F104" s="72">
        <v>26000000</v>
      </c>
      <c r="G104" s="76"/>
      <c r="H104" s="76"/>
      <c r="I104" s="73">
        <f>I105+I109+I112</f>
        <v>1361406200</v>
      </c>
      <c r="J104" s="74">
        <f t="shared" si="3"/>
        <v>51.925661282528246</v>
      </c>
      <c r="K104" s="116"/>
    </row>
    <row r="105" spans="1:11" ht="96" x14ac:dyDescent="0.2">
      <c r="A105" s="64" t="s">
        <v>153</v>
      </c>
      <c r="B105" s="115" t="s">
        <v>154</v>
      </c>
      <c r="C105" s="70">
        <f t="shared" si="0"/>
        <v>1028606500</v>
      </c>
      <c r="D105" s="72">
        <f t="shared" ref="D105:E105" si="25">D106+D107+D108</f>
        <v>476606500</v>
      </c>
      <c r="E105" s="72">
        <f t="shared" si="25"/>
        <v>526000000</v>
      </c>
      <c r="F105" s="72">
        <f>F106</f>
        <v>26000000</v>
      </c>
      <c r="G105" s="72"/>
      <c r="H105" s="72"/>
      <c r="I105" s="71">
        <f>I106+I107</f>
        <v>324282000</v>
      </c>
      <c r="J105" s="74">
        <f t="shared" si="3"/>
        <v>31.526341705987665</v>
      </c>
      <c r="K105" s="116"/>
    </row>
    <row r="106" spans="1:11" ht="12.75" x14ac:dyDescent="0.2">
      <c r="A106" s="1" t="s">
        <v>102</v>
      </c>
      <c r="B106" s="2" t="s">
        <v>150</v>
      </c>
      <c r="C106" s="3">
        <f t="shared" si="0"/>
        <v>762606500</v>
      </c>
      <c r="D106" s="4"/>
      <c r="E106" s="4">
        <v>260000000</v>
      </c>
      <c r="F106" s="4">
        <v>26000000</v>
      </c>
      <c r="G106" s="5">
        <v>476606500</v>
      </c>
      <c r="H106" s="5"/>
      <c r="I106" s="82">
        <v>118142000</v>
      </c>
      <c r="J106" s="6">
        <f t="shared" si="3"/>
        <v>15.491869004525924</v>
      </c>
      <c r="K106" s="108"/>
    </row>
    <row r="107" spans="1:11" ht="12.75" x14ac:dyDescent="0.2">
      <c r="A107" s="1" t="s">
        <v>102</v>
      </c>
      <c r="B107" s="2" t="s">
        <v>155</v>
      </c>
      <c r="C107" s="3">
        <f t="shared" si="0"/>
        <v>266000000</v>
      </c>
      <c r="D107" s="4"/>
      <c r="E107" s="4">
        <v>266000000</v>
      </c>
      <c r="F107" s="4"/>
      <c r="G107" s="5"/>
      <c r="H107" s="5"/>
      <c r="I107" s="82">
        <v>206140000</v>
      </c>
      <c r="J107" s="6">
        <f t="shared" si="3"/>
        <v>77.496240601503757</v>
      </c>
      <c r="K107" s="108"/>
    </row>
    <row r="108" spans="1:11" ht="12.75" x14ac:dyDescent="0.2">
      <c r="A108" s="1" t="s">
        <v>102</v>
      </c>
      <c r="B108" s="2" t="s">
        <v>156</v>
      </c>
      <c r="C108" s="70">
        <f t="shared" si="0"/>
        <v>0</v>
      </c>
      <c r="D108" s="4">
        <v>476606500</v>
      </c>
      <c r="E108" s="4"/>
      <c r="F108" s="4"/>
      <c r="G108" s="5">
        <v>-476606500</v>
      </c>
      <c r="H108" s="5"/>
      <c r="I108" s="82"/>
      <c r="J108" s="74"/>
      <c r="K108" s="108"/>
    </row>
    <row r="109" spans="1:11" ht="51" x14ac:dyDescent="0.2">
      <c r="A109" s="64" t="s">
        <v>157</v>
      </c>
      <c r="B109" s="69" t="s">
        <v>158</v>
      </c>
      <c r="C109" s="70">
        <f t="shared" si="0"/>
        <v>1161000000</v>
      </c>
      <c r="D109" s="72">
        <f t="shared" ref="D109:H109" si="26">D110+D111</f>
        <v>285000000</v>
      </c>
      <c r="E109" s="72">
        <f t="shared" si="26"/>
        <v>876000000</v>
      </c>
      <c r="F109" s="72">
        <f t="shared" si="26"/>
        <v>0</v>
      </c>
      <c r="G109" s="72">
        <f t="shared" si="26"/>
        <v>0</v>
      </c>
      <c r="H109" s="72">
        <f t="shared" si="26"/>
        <v>0</v>
      </c>
      <c r="I109" s="73">
        <f>I110</f>
        <v>865500000</v>
      </c>
      <c r="J109" s="74">
        <f t="shared" si="3"/>
        <v>74.547803617571063</v>
      </c>
      <c r="K109" s="116"/>
    </row>
    <row r="110" spans="1:11" ht="12.75" x14ac:dyDescent="0.2">
      <c r="A110" s="1" t="s">
        <v>128</v>
      </c>
      <c r="B110" s="2" t="s">
        <v>159</v>
      </c>
      <c r="C110" s="3">
        <f t="shared" si="0"/>
        <v>1161000000</v>
      </c>
      <c r="D110" s="4"/>
      <c r="E110" s="4">
        <v>876000000</v>
      </c>
      <c r="F110" s="4"/>
      <c r="G110" s="5">
        <v>285000000</v>
      </c>
      <c r="H110" s="5"/>
      <c r="I110" s="82">
        <v>865500000</v>
      </c>
      <c r="J110" s="6">
        <f t="shared" si="3"/>
        <v>74.547803617571063</v>
      </c>
      <c r="K110" s="108"/>
    </row>
    <row r="111" spans="1:11" ht="12.75" x14ac:dyDescent="0.2">
      <c r="A111" s="1" t="s">
        <v>128</v>
      </c>
      <c r="B111" s="2" t="s">
        <v>156</v>
      </c>
      <c r="C111" s="70">
        <f t="shared" si="0"/>
        <v>0</v>
      </c>
      <c r="D111" s="4">
        <v>285000000</v>
      </c>
      <c r="E111" s="4"/>
      <c r="F111" s="4"/>
      <c r="G111" s="5">
        <v>-285000000</v>
      </c>
      <c r="H111" s="5"/>
      <c r="I111" s="82"/>
      <c r="J111" s="74"/>
      <c r="K111" s="108"/>
    </row>
    <row r="112" spans="1:11" ht="38.25" x14ac:dyDescent="0.2">
      <c r="A112" s="64" t="s">
        <v>160</v>
      </c>
      <c r="B112" s="69" t="s">
        <v>161</v>
      </c>
      <c r="C112" s="70">
        <f t="shared" si="0"/>
        <v>432230500</v>
      </c>
      <c r="D112" s="72">
        <f t="shared" ref="D112:F112" si="27">SUM(D113:D125)</f>
        <v>174230500</v>
      </c>
      <c r="E112" s="72">
        <f t="shared" si="27"/>
        <v>258000000</v>
      </c>
      <c r="F112" s="72">
        <f t="shared" si="27"/>
        <v>0</v>
      </c>
      <c r="G112" s="76"/>
      <c r="H112" s="76"/>
      <c r="I112" s="73">
        <f>SUM(I113:I125)</f>
        <v>171624200</v>
      </c>
      <c r="J112" s="74">
        <f t="shared" si="3"/>
        <v>39.706638009117825</v>
      </c>
      <c r="K112" s="116"/>
    </row>
    <row r="113" spans="1:11" ht="12.75" x14ac:dyDescent="0.2">
      <c r="A113" s="1" t="s">
        <v>128</v>
      </c>
      <c r="B113" s="2" t="s">
        <v>150</v>
      </c>
      <c r="C113" s="3">
        <f t="shared" si="0"/>
        <v>300305500</v>
      </c>
      <c r="D113" s="4">
        <v>162305500</v>
      </c>
      <c r="E113" s="4">
        <v>138000000</v>
      </c>
      <c r="F113" s="4"/>
      <c r="G113" s="5"/>
      <c r="H113" s="5"/>
      <c r="I113" s="82">
        <v>161624200</v>
      </c>
      <c r="J113" s="6">
        <f t="shared" si="3"/>
        <v>53.81992670796906</v>
      </c>
      <c r="K113" s="108" t="s">
        <v>147</v>
      </c>
    </row>
    <row r="114" spans="1:11" ht="12.75" x14ac:dyDescent="0.2">
      <c r="A114" s="1" t="s">
        <v>128</v>
      </c>
      <c r="B114" s="2" t="s">
        <v>126</v>
      </c>
      <c r="C114" s="3">
        <f t="shared" si="0"/>
        <v>10000000</v>
      </c>
      <c r="D114" s="4"/>
      <c r="E114" s="4">
        <v>10000000</v>
      </c>
      <c r="F114" s="4"/>
      <c r="G114" s="5"/>
      <c r="H114" s="5"/>
      <c r="I114" s="82"/>
      <c r="J114" s="6">
        <f t="shared" si="3"/>
        <v>0</v>
      </c>
      <c r="K114" s="108" t="s">
        <v>147</v>
      </c>
    </row>
    <row r="115" spans="1:11" ht="12.75" x14ac:dyDescent="0.2">
      <c r="A115" s="1" t="s">
        <v>128</v>
      </c>
      <c r="B115" s="2" t="s">
        <v>107</v>
      </c>
      <c r="C115" s="3">
        <f t="shared" si="0"/>
        <v>10000000</v>
      </c>
      <c r="D115" s="4"/>
      <c r="E115" s="4">
        <v>10000000</v>
      </c>
      <c r="F115" s="4"/>
      <c r="G115" s="5"/>
      <c r="H115" s="5"/>
      <c r="I115" s="82"/>
      <c r="J115" s="6">
        <f t="shared" si="3"/>
        <v>0</v>
      </c>
      <c r="K115" s="108" t="s">
        <v>147</v>
      </c>
    </row>
    <row r="116" spans="1:11" ht="12.75" x14ac:dyDescent="0.2">
      <c r="A116" s="1" t="s">
        <v>128</v>
      </c>
      <c r="B116" s="2" t="s">
        <v>108</v>
      </c>
      <c r="C116" s="3">
        <f t="shared" si="0"/>
        <v>10003200</v>
      </c>
      <c r="D116" s="4">
        <v>3200</v>
      </c>
      <c r="E116" s="4">
        <v>10000000</v>
      </c>
      <c r="F116" s="4"/>
      <c r="G116" s="5"/>
      <c r="H116" s="5"/>
      <c r="I116" s="82"/>
      <c r="J116" s="6">
        <f t="shared" si="3"/>
        <v>0</v>
      </c>
      <c r="K116" s="108" t="s">
        <v>147</v>
      </c>
    </row>
    <row r="117" spans="1:11" ht="12.75" x14ac:dyDescent="0.2">
      <c r="A117" s="1" t="s">
        <v>128</v>
      </c>
      <c r="B117" s="2" t="s">
        <v>109</v>
      </c>
      <c r="C117" s="3">
        <f t="shared" si="0"/>
        <v>10000000</v>
      </c>
      <c r="D117" s="4"/>
      <c r="E117" s="4">
        <v>10000000</v>
      </c>
      <c r="F117" s="4"/>
      <c r="G117" s="5"/>
      <c r="H117" s="5"/>
      <c r="I117" s="82"/>
      <c r="J117" s="6">
        <f t="shared" si="3"/>
        <v>0</v>
      </c>
      <c r="K117" s="108" t="s">
        <v>147</v>
      </c>
    </row>
    <row r="118" spans="1:11" ht="12.75" x14ac:dyDescent="0.2">
      <c r="A118" s="1" t="s">
        <v>128</v>
      </c>
      <c r="B118" s="2" t="s">
        <v>110</v>
      </c>
      <c r="C118" s="3">
        <f t="shared" si="0"/>
        <v>10000000</v>
      </c>
      <c r="D118" s="4"/>
      <c r="E118" s="4">
        <v>10000000</v>
      </c>
      <c r="F118" s="4"/>
      <c r="G118" s="5"/>
      <c r="H118" s="5"/>
      <c r="I118" s="82"/>
      <c r="J118" s="6">
        <f t="shared" si="3"/>
        <v>0</v>
      </c>
      <c r="K118" s="108" t="s">
        <v>147</v>
      </c>
    </row>
    <row r="119" spans="1:11" ht="12.75" x14ac:dyDescent="0.2">
      <c r="A119" s="1" t="s">
        <v>128</v>
      </c>
      <c r="B119" s="2" t="s">
        <v>127</v>
      </c>
      <c r="C119" s="3">
        <f t="shared" si="0"/>
        <v>11920000</v>
      </c>
      <c r="D119" s="4">
        <v>1920000</v>
      </c>
      <c r="E119" s="4">
        <v>10000000</v>
      </c>
      <c r="F119" s="4"/>
      <c r="G119" s="5"/>
      <c r="H119" s="5"/>
      <c r="I119" s="82"/>
      <c r="J119" s="6">
        <f t="shared" si="3"/>
        <v>0</v>
      </c>
      <c r="K119" s="108" t="s">
        <v>147</v>
      </c>
    </row>
    <row r="120" spans="1:11" ht="12.75" x14ac:dyDescent="0.2">
      <c r="A120" s="1" t="s">
        <v>128</v>
      </c>
      <c r="B120" s="2" t="s">
        <v>112</v>
      </c>
      <c r="C120" s="3">
        <f t="shared" si="0"/>
        <v>10001800</v>
      </c>
      <c r="D120" s="4">
        <v>1800</v>
      </c>
      <c r="E120" s="4">
        <v>10000000</v>
      </c>
      <c r="F120" s="4"/>
      <c r="G120" s="5"/>
      <c r="H120" s="5"/>
      <c r="I120" s="82"/>
      <c r="J120" s="6">
        <f t="shared" si="3"/>
        <v>0</v>
      </c>
      <c r="K120" s="108" t="s">
        <v>147</v>
      </c>
    </row>
    <row r="121" spans="1:11" ht="12.75" x14ac:dyDescent="0.2">
      <c r="A121" s="1" t="s">
        <v>128</v>
      </c>
      <c r="B121" s="2" t="s">
        <v>113</v>
      </c>
      <c r="C121" s="3">
        <f t="shared" si="0"/>
        <v>20000000</v>
      </c>
      <c r="D121" s="4">
        <v>10000000</v>
      </c>
      <c r="E121" s="4">
        <v>10000000</v>
      </c>
      <c r="F121" s="4"/>
      <c r="G121" s="5"/>
      <c r="H121" s="5"/>
      <c r="I121" s="82"/>
      <c r="J121" s="6">
        <f t="shared" si="3"/>
        <v>0</v>
      </c>
      <c r="K121" s="108" t="s">
        <v>147</v>
      </c>
    </row>
    <row r="122" spans="1:11" ht="12.75" x14ac:dyDescent="0.2">
      <c r="A122" s="1" t="s">
        <v>128</v>
      </c>
      <c r="B122" s="2" t="s">
        <v>114</v>
      </c>
      <c r="C122" s="3">
        <f t="shared" si="0"/>
        <v>10000000</v>
      </c>
      <c r="D122" s="4"/>
      <c r="E122" s="4">
        <v>10000000</v>
      </c>
      <c r="F122" s="4"/>
      <c r="G122" s="5"/>
      <c r="H122" s="5"/>
      <c r="I122" s="82"/>
      <c r="J122" s="6">
        <f t="shared" si="3"/>
        <v>0</v>
      </c>
      <c r="K122" s="108" t="s">
        <v>147</v>
      </c>
    </row>
    <row r="123" spans="1:11" ht="12.75" x14ac:dyDescent="0.2">
      <c r="A123" s="1" t="s">
        <v>128</v>
      </c>
      <c r="B123" s="2" t="s">
        <v>115</v>
      </c>
      <c r="C123" s="3">
        <f t="shared" si="0"/>
        <v>10000000</v>
      </c>
      <c r="D123" s="4"/>
      <c r="E123" s="4">
        <v>10000000</v>
      </c>
      <c r="F123" s="4"/>
      <c r="G123" s="5"/>
      <c r="H123" s="5"/>
      <c r="I123" s="82"/>
      <c r="J123" s="6">
        <f t="shared" si="3"/>
        <v>0</v>
      </c>
      <c r="K123" s="108" t="s">
        <v>147</v>
      </c>
    </row>
    <row r="124" spans="1:11" ht="12.75" x14ac:dyDescent="0.2">
      <c r="A124" s="1" t="s">
        <v>128</v>
      </c>
      <c r="B124" s="2" t="s">
        <v>116</v>
      </c>
      <c r="C124" s="3">
        <f t="shared" si="0"/>
        <v>10000000</v>
      </c>
      <c r="D124" s="4"/>
      <c r="E124" s="4">
        <v>10000000</v>
      </c>
      <c r="F124" s="4"/>
      <c r="G124" s="5"/>
      <c r="H124" s="5"/>
      <c r="I124" s="82">
        <v>10000000</v>
      </c>
      <c r="J124" s="6">
        <f t="shared" si="3"/>
        <v>100</v>
      </c>
      <c r="K124" s="108" t="s">
        <v>129</v>
      </c>
    </row>
    <row r="125" spans="1:11" ht="12.75" x14ac:dyDescent="0.2">
      <c r="A125" s="1" t="s">
        <v>128</v>
      </c>
      <c r="B125" s="2" t="s">
        <v>121</v>
      </c>
      <c r="C125" s="3">
        <f t="shared" si="0"/>
        <v>10000000</v>
      </c>
      <c r="D125" s="4"/>
      <c r="E125" s="4">
        <v>10000000</v>
      </c>
      <c r="F125" s="4"/>
      <c r="G125" s="5"/>
      <c r="H125" s="5"/>
      <c r="I125" s="82"/>
      <c r="J125" s="6">
        <f t="shared" si="3"/>
        <v>0</v>
      </c>
      <c r="K125" s="108" t="s">
        <v>147</v>
      </c>
    </row>
    <row r="126" spans="1:11" ht="15.75" customHeight="1" x14ac:dyDescent="0.2">
      <c r="A126" s="117"/>
      <c r="B126" s="8"/>
      <c r="C126" s="8"/>
      <c r="D126" s="118"/>
      <c r="E126" s="8"/>
      <c r="F126" s="8"/>
      <c r="G126" s="60"/>
      <c r="H126" s="60"/>
      <c r="I126" s="61"/>
      <c r="J126" s="62"/>
      <c r="K126" s="119"/>
    </row>
    <row r="127" spans="1:11" ht="15.75" customHeight="1" x14ac:dyDescent="0.2">
      <c r="A127" s="117"/>
      <c r="B127" s="8"/>
      <c r="C127" s="8"/>
      <c r="D127" s="118"/>
      <c r="E127" s="8"/>
      <c r="F127" s="8"/>
      <c r="G127" s="60"/>
      <c r="H127" s="60"/>
      <c r="I127" s="61"/>
      <c r="J127" s="62"/>
      <c r="K127" s="119"/>
    </row>
    <row r="128" spans="1:11" ht="15.75" customHeight="1" x14ac:dyDescent="0.2">
      <c r="A128" s="117"/>
      <c r="B128" s="8"/>
      <c r="C128" s="8"/>
      <c r="D128" s="118"/>
      <c r="E128" s="8"/>
      <c r="F128" s="8"/>
      <c r="G128" s="60"/>
      <c r="H128" s="60"/>
      <c r="I128" s="61"/>
      <c r="J128" s="62"/>
      <c r="K128" s="119"/>
    </row>
    <row r="129" spans="1:11" ht="15.75" customHeight="1" x14ac:dyDescent="0.2">
      <c r="A129" s="117"/>
      <c r="B129" s="8"/>
      <c r="C129" s="8"/>
      <c r="D129" s="118"/>
      <c r="E129" s="8"/>
      <c r="F129" s="8"/>
      <c r="G129" s="60"/>
      <c r="H129" s="60"/>
      <c r="I129" s="61"/>
      <c r="J129" s="62"/>
      <c r="K129" s="119"/>
    </row>
    <row r="130" spans="1:11" ht="15.75" customHeight="1" x14ac:dyDescent="0.2">
      <c r="A130" s="117"/>
      <c r="B130" s="8"/>
      <c r="C130" s="8"/>
      <c r="D130" s="118"/>
      <c r="E130" s="8"/>
      <c r="F130" s="8"/>
      <c r="G130" s="60"/>
      <c r="H130" s="60"/>
      <c r="I130" s="61"/>
      <c r="J130" s="62"/>
      <c r="K130" s="119"/>
    </row>
    <row r="131" spans="1:11" ht="15.75" customHeight="1" x14ac:dyDescent="0.2">
      <c r="A131" s="117"/>
      <c r="B131" s="8"/>
      <c r="C131" s="8"/>
      <c r="D131" s="118"/>
      <c r="E131" s="8"/>
      <c r="F131" s="8"/>
      <c r="G131" s="60"/>
      <c r="H131" s="60"/>
      <c r="I131" s="61"/>
      <c r="J131" s="62"/>
      <c r="K131" s="119"/>
    </row>
    <row r="132" spans="1:11" ht="15.75" customHeight="1" x14ac:dyDescent="0.2">
      <c r="A132" s="117"/>
      <c r="B132" s="8"/>
      <c r="C132" s="8"/>
      <c r="D132" s="118"/>
      <c r="E132" s="8"/>
      <c r="F132" s="8"/>
      <c r="G132" s="60"/>
      <c r="H132" s="60"/>
      <c r="I132" s="61"/>
      <c r="J132" s="62"/>
      <c r="K132" s="119"/>
    </row>
    <row r="133" spans="1:11" ht="15.75" customHeight="1" x14ac:dyDescent="0.2">
      <c r="A133" s="117"/>
      <c r="B133" s="8"/>
      <c r="C133" s="8"/>
      <c r="D133" s="118"/>
      <c r="E133" s="8"/>
      <c r="F133" s="8"/>
      <c r="G133" s="60"/>
      <c r="H133" s="60"/>
      <c r="I133" s="61"/>
      <c r="J133" s="62"/>
      <c r="K133" s="118"/>
    </row>
    <row r="134" spans="1:11" ht="15.75" customHeight="1" x14ac:dyDescent="0.2">
      <c r="A134" s="117"/>
      <c r="B134" s="8"/>
      <c r="C134" s="8"/>
      <c r="D134" s="118"/>
      <c r="E134" s="8"/>
      <c r="F134" s="8"/>
      <c r="G134" s="60"/>
      <c r="H134" s="60"/>
      <c r="I134" s="61"/>
      <c r="J134" s="62"/>
      <c r="K134" s="118"/>
    </row>
    <row r="135" spans="1:11" ht="15.75" customHeight="1" x14ac:dyDescent="0.2">
      <c r="A135" s="117"/>
      <c r="B135" s="8"/>
      <c r="C135" s="8"/>
      <c r="D135" s="118"/>
      <c r="E135" s="8"/>
      <c r="F135" s="8"/>
      <c r="G135" s="60"/>
      <c r="H135" s="60"/>
      <c r="I135" s="61"/>
      <c r="J135" s="62"/>
      <c r="K135" s="118"/>
    </row>
    <row r="136" spans="1:11" ht="15.75" customHeight="1" x14ac:dyDescent="0.2">
      <c r="A136" s="117"/>
      <c r="B136" s="8"/>
      <c r="C136" s="8"/>
      <c r="D136" s="118"/>
      <c r="E136" s="8"/>
      <c r="F136" s="8"/>
      <c r="G136" s="60"/>
      <c r="H136" s="60"/>
      <c r="I136" s="61"/>
      <c r="J136" s="62"/>
      <c r="K136" s="118"/>
    </row>
    <row r="137" spans="1:11" ht="15.75" customHeight="1" x14ac:dyDescent="0.2">
      <c r="A137" s="117"/>
      <c r="B137" s="8"/>
      <c r="C137" s="8"/>
      <c r="D137" s="118"/>
      <c r="E137" s="8"/>
      <c r="F137" s="8"/>
      <c r="G137" s="60"/>
      <c r="H137" s="60"/>
      <c r="I137" s="61"/>
      <c r="J137" s="62"/>
      <c r="K137" s="118"/>
    </row>
    <row r="138" spans="1:11" ht="15.75" customHeight="1" x14ac:dyDescent="0.2">
      <c r="A138" s="117"/>
      <c r="B138" s="8"/>
      <c r="C138" s="8"/>
      <c r="D138" s="118"/>
      <c r="E138" s="8"/>
      <c r="F138" s="8"/>
      <c r="G138" s="60"/>
      <c r="H138" s="60"/>
      <c r="I138" s="61"/>
      <c r="J138" s="62"/>
      <c r="K138" s="118"/>
    </row>
    <row r="139" spans="1:11" ht="15.75" customHeight="1" x14ac:dyDescent="0.2">
      <c r="A139" s="117"/>
      <c r="B139" s="8"/>
      <c r="C139" s="8"/>
      <c r="D139" s="118"/>
      <c r="E139" s="8"/>
      <c r="F139" s="8"/>
      <c r="G139" s="60"/>
      <c r="H139" s="60"/>
      <c r="I139" s="61"/>
      <c r="J139" s="62"/>
      <c r="K139" s="118"/>
    </row>
    <row r="140" spans="1:11" ht="15.75" customHeight="1" x14ac:dyDescent="0.2">
      <c r="A140" s="117"/>
      <c r="B140" s="8"/>
      <c r="C140" s="8"/>
      <c r="D140" s="118"/>
      <c r="E140" s="8"/>
      <c r="F140" s="8"/>
      <c r="G140" s="60"/>
      <c r="H140" s="60"/>
      <c r="I140" s="61"/>
      <c r="J140" s="62"/>
      <c r="K140" s="118"/>
    </row>
    <row r="141" spans="1:11" ht="15.75" customHeight="1" x14ac:dyDescent="0.2">
      <c r="A141" s="117"/>
      <c r="B141" s="8"/>
      <c r="C141" s="8"/>
      <c r="D141" s="118"/>
      <c r="E141" s="8"/>
      <c r="F141" s="8"/>
      <c r="G141" s="60"/>
      <c r="H141" s="60"/>
      <c r="I141" s="61"/>
      <c r="J141" s="62"/>
      <c r="K141" s="118"/>
    </row>
    <row r="142" spans="1:11" ht="15.75" customHeight="1" x14ac:dyDescent="0.2">
      <c r="A142" s="117"/>
      <c r="B142" s="8"/>
      <c r="C142" s="8"/>
      <c r="D142" s="118"/>
      <c r="E142" s="8"/>
      <c r="F142" s="8"/>
      <c r="G142" s="60"/>
      <c r="H142" s="60"/>
      <c r="I142" s="61"/>
      <c r="J142" s="62"/>
      <c r="K142" s="118"/>
    </row>
    <row r="143" spans="1:11" ht="15.75" customHeight="1" x14ac:dyDescent="0.2">
      <c r="A143" s="117"/>
      <c r="B143" s="8"/>
      <c r="C143" s="8"/>
      <c r="D143" s="118"/>
      <c r="E143" s="8"/>
      <c r="F143" s="8"/>
      <c r="G143" s="60"/>
      <c r="H143" s="60"/>
      <c r="I143" s="61"/>
      <c r="J143" s="62"/>
      <c r="K143" s="118"/>
    </row>
    <row r="144" spans="1:11" ht="15.75" customHeight="1" x14ac:dyDescent="0.2">
      <c r="A144" s="117"/>
      <c r="B144" s="8"/>
      <c r="C144" s="8"/>
      <c r="D144" s="118"/>
      <c r="E144" s="8"/>
      <c r="F144" s="8"/>
      <c r="G144" s="60"/>
      <c r="H144" s="60"/>
      <c r="I144" s="61"/>
      <c r="J144" s="62"/>
      <c r="K144" s="118"/>
    </row>
    <row r="145" spans="1:11" ht="15.75" customHeight="1" x14ac:dyDescent="0.2">
      <c r="A145" s="117"/>
      <c r="B145" s="8"/>
      <c r="C145" s="8"/>
      <c r="D145" s="118"/>
      <c r="E145" s="8"/>
      <c r="F145" s="8"/>
      <c r="G145" s="60"/>
      <c r="H145" s="60"/>
      <c r="I145" s="61"/>
      <c r="J145" s="62"/>
      <c r="K145" s="118"/>
    </row>
    <row r="146" spans="1:11" ht="15.75" customHeight="1" x14ac:dyDescent="0.2">
      <c r="A146" s="117"/>
      <c r="B146" s="8"/>
      <c r="C146" s="8"/>
      <c r="D146" s="118"/>
      <c r="E146" s="8"/>
      <c r="F146" s="8"/>
      <c r="G146" s="60"/>
      <c r="H146" s="60"/>
      <c r="I146" s="61"/>
      <c r="J146" s="62"/>
      <c r="K146" s="118"/>
    </row>
    <row r="147" spans="1:11" ht="15.75" customHeight="1" x14ac:dyDescent="0.2">
      <c r="A147" s="117"/>
      <c r="B147" s="8"/>
      <c r="C147" s="8"/>
      <c r="D147" s="118"/>
      <c r="E147" s="8"/>
      <c r="F147" s="8"/>
      <c r="G147" s="60"/>
      <c r="H147" s="60"/>
      <c r="I147" s="61"/>
      <c r="J147" s="62"/>
      <c r="K147" s="118"/>
    </row>
    <row r="148" spans="1:11" ht="15.75" customHeight="1" x14ac:dyDescent="0.2">
      <c r="A148" s="117"/>
      <c r="B148" s="8"/>
      <c r="C148" s="8"/>
      <c r="D148" s="118"/>
      <c r="E148" s="8"/>
      <c r="F148" s="8"/>
      <c r="G148" s="60"/>
      <c r="H148" s="60"/>
      <c r="I148" s="61"/>
      <c r="J148" s="62"/>
      <c r="K148" s="118"/>
    </row>
    <row r="149" spans="1:11" ht="15.75" customHeight="1" x14ac:dyDescent="0.2">
      <c r="A149" s="117"/>
      <c r="B149" s="8"/>
      <c r="C149" s="8"/>
      <c r="D149" s="118"/>
      <c r="E149" s="8"/>
      <c r="F149" s="8"/>
      <c r="G149" s="60"/>
      <c r="H149" s="60"/>
      <c r="I149" s="61"/>
      <c r="J149" s="62"/>
      <c r="K149" s="118"/>
    </row>
    <row r="150" spans="1:11" ht="15.75" customHeight="1" x14ac:dyDescent="0.2">
      <c r="A150" s="117"/>
      <c r="B150" s="8"/>
      <c r="C150" s="8"/>
      <c r="D150" s="118"/>
      <c r="E150" s="8"/>
      <c r="F150" s="8"/>
      <c r="G150" s="60"/>
      <c r="H150" s="60"/>
      <c r="I150" s="61"/>
      <c r="J150" s="62"/>
      <c r="K150" s="118"/>
    </row>
    <row r="151" spans="1:11" ht="15.75" customHeight="1" x14ac:dyDescent="0.2">
      <c r="A151" s="117"/>
      <c r="B151" s="8"/>
      <c r="C151" s="8"/>
      <c r="D151" s="118"/>
      <c r="E151" s="8"/>
      <c r="F151" s="8"/>
      <c r="G151" s="60"/>
      <c r="H151" s="60"/>
      <c r="I151" s="61"/>
      <c r="J151" s="62"/>
      <c r="K151" s="118"/>
    </row>
    <row r="152" spans="1:11" ht="15.75" customHeight="1" x14ac:dyDescent="0.2">
      <c r="A152" s="117"/>
      <c r="B152" s="8"/>
      <c r="C152" s="8"/>
      <c r="D152" s="118"/>
      <c r="E152" s="8"/>
      <c r="F152" s="8"/>
      <c r="G152" s="60"/>
      <c r="H152" s="60"/>
      <c r="I152" s="61"/>
      <c r="J152" s="62"/>
      <c r="K152" s="118"/>
    </row>
    <row r="153" spans="1:11" ht="15.75" customHeight="1" x14ac:dyDescent="0.2">
      <c r="A153" s="117"/>
      <c r="B153" s="8"/>
      <c r="C153" s="8"/>
      <c r="D153" s="118"/>
      <c r="E153" s="8"/>
      <c r="F153" s="8"/>
      <c r="G153" s="60"/>
      <c r="H153" s="60"/>
      <c r="I153" s="61"/>
      <c r="J153" s="62"/>
      <c r="K153" s="118"/>
    </row>
    <row r="154" spans="1:11" ht="15.75" customHeight="1" x14ac:dyDescent="0.2">
      <c r="A154" s="117"/>
      <c r="B154" s="8"/>
      <c r="C154" s="8"/>
      <c r="D154" s="118"/>
      <c r="E154" s="8"/>
      <c r="F154" s="8"/>
      <c r="G154" s="60"/>
      <c r="H154" s="60"/>
      <c r="I154" s="61"/>
      <c r="J154" s="62"/>
      <c r="K154" s="118"/>
    </row>
    <row r="155" spans="1:11" ht="15.75" customHeight="1" x14ac:dyDescent="0.2">
      <c r="A155" s="117"/>
      <c r="B155" s="8"/>
      <c r="C155" s="8"/>
      <c r="D155" s="118"/>
      <c r="E155" s="8"/>
      <c r="F155" s="8"/>
      <c r="G155" s="60"/>
      <c r="H155" s="60"/>
      <c r="I155" s="61"/>
      <c r="J155" s="62"/>
      <c r="K155" s="118"/>
    </row>
    <row r="156" spans="1:11" ht="15.75" customHeight="1" x14ac:dyDescent="0.2">
      <c r="A156" s="117"/>
      <c r="B156" s="8"/>
      <c r="C156" s="8"/>
      <c r="D156" s="118"/>
      <c r="E156" s="8"/>
      <c r="F156" s="8"/>
      <c r="G156" s="60"/>
      <c r="H156" s="60"/>
      <c r="I156" s="61"/>
      <c r="J156" s="62"/>
      <c r="K156" s="118"/>
    </row>
    <row r="157" spans="1:11" ht="15.75" customHeight="1" x14ac:dyDescent="0.2">
      <c r="A157" s="117"/>
      <c r="B157" s="8"/>
      <c r="C157" s="8"/>
      <c r="D157" s="118"/>
      <c r="E157" s="8"/>
      <c r="F157" s="8"/>
      <c r="G157" s="60"/>
      <c r="H157" s="60"/>
      <c r="I157" s="61"/>
      <c r="J157" s="62"/>
      <c r="K157" s="118"/>
    </row>
    <row r="158" spans="1:11" ht="15.75" customHeight="1" x14ac:dyDescent="0.2">
      <c r="A158" s="117"/>
      <c r="B158" s="8"/>
      <c r="C158" s="8"/>
      <c r="D158" s="118"/>
      <c r="E158" s="8"/>
      <c r="F158" s="8"/>
      <c r="G158" s="60"/>
      <c r="H158" s="60"/>
      <c r="I158" s="61"/>
      <c r="J158" s="62"/>
      <c r="K158" s="118"/>
    </row>
    <row r="159" spans="1:11" ht="15.75" customHeight="1" x14ac:dyDescent="0.2">
      <c r="A159" s="117"/>
      <c r="B159" s="8"/>
      <c r="C159" s="8"/>
      <c r="D159" s="118"/>
      <c r="E159" s="8"/>
      <c r="F159" s="8"/>
      <c r="G159" s="60"/>
      <c r="H159" s="60"/>
      <c r="I159" s="61"/>
      <c r="J159" s="62"/>
      <c r="K159" s="118"/>
    </row>
    <row r="160" spans="1:11" ht="15.75" customHeight="1" x14ac:dyDescent="0.2">
      <c r="A160" s="117"/>
      <c r="B160" s="8"/>
      <c r="C160" s="8"/>
      <c r="D160" s="118"/>
      <c r="E160" s="8"/>
      <c r="F160" s="8"/>
      <c r="G160" s="60"/>
      <c r="H160" s="60"/>
      <c r="I160" s="61"/>
      <c r="J160" s="62"/>
      <c r="K160" s="118"/>
    </row>
    <row r="161" spans="1:11" ht="15.75" customHeight="1" x14ac:dyDescent="0.2">
      <c r="A161" s="117"/>
      <c r="B161" s="8"/>
      <c r="C161" s="8"/>
      <c r="D161" s="118"/>
      <c r="E161" s="8"/>
      <c r="F161" s="8"/>
      <c r="G161" s="60"/>
      <c r="H161" s="60"/>
      <c r="I161" s="61"/>
      <c r="J161" s="62"/>
      <c r="K161" s="118"/>
    </row>
    <row r="162" spans="1:11" ht="15.75" customHeight="1" x14ac:dyDescent="0.2">
      <c r="A162" s="117"/>
      <c r="B162" s="8"/>
      <c r="C162" s="8"/>
      <c r="D162" s="118"/>
      <c r="E162" s="8"/>
      <c r="F162" s="8"/>
      <c r="G162" s="60"/>
      <c r="H162" s="60"/>
      <c r="I162" s="61"/>
      <c r="J162" s="62"/>
      <c r="K162" s="118"/>
    </row>
    <row r="163" spans="1:11" ht="15.75" customHeight="1" x14ac:dyDescent="0.2">
      <c r="A163" s="117"/>
      <c r="B163" s="8"/>
      <c r="C163" s="8"/>
      <c r="D163" s="118"/>
      <c r="E163" s="8"/>
      <c r="F163" s="8"/>
      <c r="G163" s="60"/>
      <c r="H163" s="60"/>
      <c r="I163" s="61"/>
      <c r="J163" s="62"/>
      <c r="K163" s="118"/>
    </row>
    <row r="164" spans="1:11" ht="15.75" customHeight="1" x14ac:dyDescent="0.2">
      <c r="A164" s="117"/>
      <c r="B164" s="8"/>
      <c r="C164" s="8"/>
      <c r="D164" s="118"/>
      <c r="E164" s="8"/>
      <c r="F164" s="8"/>
      <c r="G164" s="60"/>
      <c r="H164" s="60"/>
      <c r="I164" s="61"/>
      <c r="J164" s="62"/>
      <c r="K164" s="118"/>
    </row>
    <row r="165" spans="1:11" ht="15.75" customHeight="1" x14ac:dyDescent="0.2">
      <c r="A165" s="117"/>
      <c r="B165" s="8"/>
      <c r="C165" s="8"/>
      <c r="D165" s="118"/>
      <c r="E165" s="8"/>
      <c r="F165" s="8"/>
      <c r="G165" s="60"/>
      <c r="H165" s="60"/>
      <c r="I165" s="61"/>
      <c r="J165" s="62"/>
      <c r="K165" s="118"/>
    </row>
    <row r="166" spans="1:11" ht="15.75" customHeight="1" x14ac:dyDescent="0.2">
      <c r="A166" s="117"/>
      <c r="B166" s="8"/>
      <c r="C166" s="8"/>
      <c r="D166" s="118"/>
      <c r="E166" s="8"/>
      <c r="F166" s="8"/>
      <c r="G166" s="60"/>
      <c r="H166" s="60"/>
      <c r="I166" s="61"/>
      <c r="J166" s="62"/>
      <c r="K166" s="118"/>
    </row>
    <row r="167" spans="1:11" ht="15.75" customHeight="1" x14ac:dyDescent="0.2">
      <c r="A167" s="117"/>
      <c r="B167" s="8"/>
      <c r="C167" s="8"/>
      <c r="D167" s="118"/>
      <c r="E167" s="8"/>
      <c r="F167" s="8"/>
      <c r="G167" s="60"/>
      <c r="H167" s="60"/>
      <c r="I167" s="61"/>
      <c r="J167" s="62"/>
      <c r="K167" s="118"/>
    </row>
    <row r="168" spans="1:11" ht="15.75" customHeight="1" x14ac:dyDescent="0.2">
      <c r="A168" s="117"/>
      <c r="B168" s="8"/>
      <c r="C168" s="8"/>
      <c r="D168" s="118"/>
      <c r="E168" s="8"/>
      <c r="F168" s="8"/>
      <c r="G168" s="60"/>
      <c r="H168" s="60"/>
      <c r="I168" s="61"/>
      <c r="J168" s="62"/>
      <c r="K168" s="118"/>
    </row>
    <row r="169" spans="1:11" ht="15.75" customHeight="1" x14ac:dyDescent="0.2">
      <c r="A169" s="117"/>
      <c r="B169" s="8"/>
      <c r="C169" s="8"/>
      <c r="D169" s="118"/>
      <c r="E169" s="8"/>
      <c r="F169" s="8"/>
      <c r="G169" s="60"/>
      <c r="H169" s="60"/>
      <c r="I169" s="61"/>
      <c r="J169" s="62"/>
      <c r="K169" s="118"/>
    </row>
    <row r="170" spans="1:11" ht="15.75" customHeight="1" x14ac:dyDescent="0.2">
      <c r="A170" s="117"/>
      <c r="B170" s="8"/>
      <c r="C170" s="8"/>
      <c r="D170" s="118"/>
      <c r="E170" s="8"/>
      <c r="F170" s="8"/>
      <c r="G170" s="60"/>
      <c r="H170" s="60"/>
      <c r="I170" s="61"/>
      <c r="J170" s="62"/>
      <c r="K170" s="118"/>
    </row>
    <row r="171" spans="1:11" ht="15.75" customHeight="1" x14ac:dyDescent="0.2">
      <c r="A171" s="117"/>
      <c r="B171" s="8"/>
      <c r="C171" s="8"/>
      <c r="D171" s="118"/>
      <c r="E171" s="8"/>
      <c r="F171" s="8"/>
      <c r="G171" s="60"/>
      <c r="H171" s="60"/>
      <c r="I171" s="61"/>
      <c r="J171" s="62"/>
      <c r="K171" s="118"/>
    </row>
    <row r="172" spans="1:11" ht="15.75" customHeight="1" x14ac:dyDescent="0.2">
      <c r="A172" s="117"/>
      <c r="B172" s="8"/>
      <c r="C172" s="8"/>
      <c r="D172" s="118"/>
      <c r="E172" s="8"/>
      <c r="F172" s="8"/>
      <c r="G172" s="60"/>
      <c r="H172" s="60"/>
      <c r="I172" s="61"/>
      <c r="J172" s="62"/>
      <c r="K172" s="118"/>
    </row>
    <row r="173" spans="1:11" ht="15.75" customHeight="1" x14ac:dyDescent="0.2">
      <c r="A173" s="117"/>
      <c r="B173" s="8"/>
      <c r="C173" s="8"/>
      <c r="D173" s="118"/>
      <c r="E173" s="8"/>
      <c r="F173" s="8"/>
      <c r="G173" s="60"/>
      <c r="H173" s="60"/>
      <c r="I173" s="61"/>
      <c r="J173" s="62"/>
      <c r="K173" s="118"/>
    </row>
    <row r="174" spans="1:11" ht="15.75" customHeight="1" x14ac:dyDescent="0.2">
      <c r="A174" s="117"/>
      <c r="B174" s="8"/>
      <c r="C174" s="8"/>
      <c r="D174" s="118"/>
      <c r="E174" s="8"/>
      <c r="F174" s="8"/>
      <c r="G174" s="60"/>
      <c r="H174" s="60"/>
      <c r="I174" s="61"/>
      <c r="J174" s="62"/>
      <c r="K174" s="118"/>
    </row>
    <row r="175" spans="1:11" ht="15.75" customHeight="1" x14ac:dyDescent="0.2">
      <c r="A175" s="117"/>
      <c r="B175" s="8"/>
      <c r="C175" s="8"/>
      <c r="D175" s="118"/>
      <c r="E175" s="8"/>
      <c r="F175" s="8"/>
      <c r="G175" s="60"/>
      <c r="H175" s="60"/>
      <c r="I175" s="61"/>
      <c r="J175" s="62"/>
      <c r="K175" s="118"/>
    </row>
    <row r="176" spans="1:11" ht="15.75" customHeight="1" x14ac:dyDescent="0.2">
      <c r="A176" s="117"/>
      <c r="B176" s="8"/>
      <c r="C176" s="8"/>
      <c r="D176" s="118"/>
      <c r="E176" s="8"/>
      <c r="F176" s="8"/>
      <c r="G176" s="60"/>
      <c r="H176" s="60"/>
      <c r="I176" s="61"/>
      <c r="J176" s="62"/>
      <c r="K176" s="118"/>
    </row>
    <row r="177" spans="1:11" ht="15.75" customHeight="1" x14ac:dyDescent="0.2">
      <c r="A177" s="117"/>
      <c r="B177" s="8"/>
      <c r="C177" s="8"/>
      <c r="D177" s="118"/>
      <c r="E177" s="8"/>
      <c r="F177" s="8"/>
      <c r="G177" s="60"/>
      <c r="H177" s="60"/>
      <c r="I177" s="61"/>
      <c r="J177" s="62"/>
      <c r="K177" s="118"/>
    </row>
    <row r="178" spans="1:11" ht="15.75" customHeight="1" x14ac:dyDescent="0.2">
      <c r="A178" s="117"/>
      <c r="B178" s="8"/>
      <c r="C178" s="8"/>
      <c r="D178" s="118"/>
      <c r="E178" s="8"/>
      <c r="F178" s="8"/>
      <c r="G178" s="60"/>
      <c r="H178" s="60"/>
      <c r="I178" s="61"/>
      <c r="J178" s="62"/>
      <c r="K178" s="118"/>
    </row>
    <row r="179" spans="1:11" ht="15.75" customHeight="1" x14ac:dyDescent="0.2">
      <c r="A179" s="117"/>
      <c r="B179" s="8"/>
      <c r="C179" s="8"/>
      <c r="D179" s="118"/>
      <c r="E179" s="8"/>
      <c r="F179" s="8"/>
      <c r="G179" s="60"/>
      <c r="H179" s="60"/>
      <c r="I179" s="61"/>
      <c r="J179" s="62"/>
      <c r="K179" s="118"/>
    </row>
    <row r="180" spans="1:11" ht="15.75" customHeight="1" x14ac:dyDescent="0.2">
      <c r="A180" s="117"/>
      <c r="B180" s="8"/>
      <c r="C180" s="8"/>
      <c r="D180" s="118"/>
      <c r="E180" s="8"/>
      <c r="F180" s="8"/>
      <c r="G180" s="60"/>
      <c r="H180" s="60"/>
      <c r="I180" s="61"/>
      <c r="J180" s="62"/>
      <c r="K180" s="118"/>
    </row>
    <row r="181" spans="1:11" ht="15.75" customHeight="1" x14ac:dyDescent="0.2">
      <c r="A181" s="117"/>
      <c r="B181" s="8"/>
      <c r="C181" s="8"/>
      <c r="D181" s="118"/>
      <c r="E181" s="8"/>
      <c r="F181" s="8"/>
      <c r="G181" s="60"/>
      <c r="H181" s="60"/>
      <c r="I181" s="61"/>
      <c r="J181" s="62"/>
      <c r="K181" s="118"/>
    </row>
    <row r="182" spans="1:11" ht="15.75" customHeight="1" x14ac:dyDescent="0.2">
      <c r="A182" s="117"/>
      <c r="B182" s="8"/>
      <c r="C182" s="8"/>
      <c r="D182" s="118"/>
      <c r="E182" s="8"/>
      <c r="F182" s="8"/>
      <c r="G182" s="60"/>
      <c r="H182" s="60"/>
      <c r="I182" s="61"/>
      <c r="J182" s="62"/>
      <c r="K182" s="118"/>
    </row>
    <row r="183" spans="1:11" ht="15.75" customHeight="1" x14ac:dyDescent="0.2">
      <c r="A183" s="117"/>
      <c r="B183" s="8"/>
      <c r="C183" s="8"/>
      <c r="D183" s="118"/>
      <c r="E183" s="8"/>
      <c r="F183" s="8"/>
      <c r="G183" s="60"/>
      <c r="H183" s="60"/>
      <c r="I183" s="61"/>
      <c r="J183" s="62"/>
      <c r="K183" s="118"/>
    </row>
    <row r="184" spans="1:11" ht="15.75" customHeight="1" x14ac:dyDescent="0.2">
      <c r="A184" s="117"/>
      <c r="B184" s="8"/>
      <c r="C184" s="8"/>
      <c r="D184" s="118"/>
      <c r="E184" s="8"/>
      <c r="F184" s="8"/>
      <c r="G184" s="60"/>
      <c r="H184" s="60"/>
      <c r="I184" s="61"/>
      <c r="J184" s="62"/>
      <c r="K184" s="118"/>
    </row>
    <row r="185" spans="1:11" ht="15.75" customHeight="1" x14ac:dyDescent="0.2">
      <c r="A185" s="117"/>
      <c r="B185" s="8"/>
      <c r="C185" s="8"/>
      <c r="D185" s="118"/>
      <c r="E185" s="8"/>
      <c r="F185" s="8"/>
      <c r="G185" s="60"/>
      <c r="H185" s="60"/>
      <c r="I185" s="61"/>
      <c r="J185" s="62"/>
      <c r="K185" s="118"/>
    </row>
    <row r="186" spans="1:11" ht="15.75" customHeight="1" x14ac:dyDescent="0.2">
      <c r="A186" s="117"/>
      <c r="B186" s="8"/>
      <c r="C186" s="8"/>
      <c r="D186" s="118"/>
      <c r="E186" s="8"/>
      <c r="F186" s="8"/>
      <c r="G186" s="60"/>
      <c r="H186" s="60"/>
      <c r="I186" s="61"/>
      <c r="J186" s="62"/>
      <c r="K186" s="118"/>
    </row>
    <row r="187" spans="1:11" ht="15.75" customHeight="1" x14ac:dyDescent="0.2">
      <c r="A187" s="117"/>
      <c r="B187" s="8"/>
      <c r="C187" s="8"/>
      <c r="D187" s="118"/>
      <c r="E187" s="8"/>
      <c r="F187" s="8"/>
      <c r="G187" s="60"/>
      <c r="H187" s="60"/>
      <c r="I187" s="61"/>
      <c r="J187" s="62"/>
      <c r="K187" s="118"/>
    </row>
    <row r="188" spans="1:11" ht="15.75" customHeight="1" x14ac:dyDescent="0.2">
      <c r="A188" s="117"/>
      <c r="B188" s="8"/>
      <c r="C188" s="8"/>
      <c r="D188" s="118"/>
      <c r="E188" s="8"/>
      <c r="F188" s="8"/>
      <c r="G188" s="60"/>
      <c r="H188" s="60"/>
      <c r="I188" s="61"/>
      <c r="J188" s="62"/>
      <c r="K188" s="118"/>
    </row>
    <row r="189" spans="1:11" ht="15.75" customHeight="1" x14ac:dyDescent="0.2">
      <c r="A189" s="117"/>
      <c r="B189" s="8"/>
      <c r="C189" s="8"/>
      <c r="D189" s="118"/>
      <c r="E189" s="8"/>
      <c r="F189" s="8"/>
      <c r="G189" s="60"/>
      <c r="H189" s="60"/>
      <c r="I189" s="61"/>
      <c r="J189" s="62"/>
      <c r="K189" s="118"/>
    </row>
    <row r="190" spans="1:11" ht="15.75" customHeight="1" x14ac:dyDescent="0.2">
      <c r="A190" s="117"/>
      <c r="B190" s="8"/>
      <c r="C190" s="8"/>
      <c r="D190" s="118"/>
      <c r="E190" s="8"/>
      <c r="F190" s="8"/>
      <c r="G190" s="60"/>
      <c r="H190" s="60"/>
      <c r="I190" s="61"/>
      <c r="J190" s="62"/>
      <c r="K190" s="118"/>
    </row>
    <row r="191" spans="1:11" ht="15.75" customHeight="1" x14ac:dyDescent="0.2">
      <c r="A191" s="117"/>
      <c r="B191" s="8"/>
      <c r="C191" s="8"/>
      <c r="D191" s="118"/>
      <c r="E191" s="8"/>
      <c r="F191" s="8"/>
      <c r="G191" s="60"/>
      <c r="H191" s="60"/>
      <c r="I191" s="61"/>
      <c r="J191" s="62"/>
      <c r="K191" s="118"/>
    </row>
    <row r="192" spans="1:11" ht="15.75" customHeight="1" x14ac:dyDescent="0.2">
      <c r="A192" s="117"/>
      <c r="B192" s="8"/>
      <c r="C192" s="8"/>
      <c r="D192" s="118"/>
      <c r="E192" s="8"/>
      <c r="F192" s="8"/>
      <c r="G192" s="60"/>
      <c r="H192" s="60"/>
      <c r="I192" s="61"/>
      <c r="J192" s="62"/>
      <c r="K192" s="118"/>
    </row>
    <row r="193" spans="1:11" ht="15.75" customHeight="1" x14ac:dyDescent="0.2">
      <c r="A193" s="117"/>
      <c r="B193" s="8"/>
      <c r="C193" s="8"/>
      <c r="D193" s="118"/>
      <c r="E193" s="8"/>
      <c r="F193" s="8"/>
      <c r="G193" s="60"/>
      <c r="H193" s="60"/>
      <c r="I193" s="61"/>
      <c r="J193" s="62"/>
      <c r="K193" s="118"/>
    </row>
    <row r="194" spans="1:11" ht="15.75" customHeight="1" x14ac:dyDescent="0.2">
      <c r="A194" s="117"/>
      <c r="B194" s="8"/>
      <c r="C194" s="8"/>
      <c r="D194" s="118"/>
      <c r="E194" s="8"/>
      <c r="F194" s="8"/>
      <c r="G194" s="60"/>
      <c r="H194" s="60"/>
      <c r="I194" s="61"/>
      <c r="J194" s="62"/>
      <c r="K194" s="118"/>
    </row>
    <row r="195" spans="1:11" ht="15.75" customHeight="1" x14ac:dyDescent="0.2">
      <c r="A195" s="117"/>
      <c r="B195" s="8"/>
      <c r="C195" s="8"/>
      <c r="D195" s="118"/>
      <c r="E195" s="8"/>
      <c r="F195" s="8"/>
      <c r="G195" s="60"/>
      <c r="H195" s="60"/>
      <c r="I195" s="61"/>
      <c r="J195" s="62"/>
      <c r="K195" s="118"/>
    </row>
    <row r="196" spans="1:11" ht="15.75" customHeight="1" x14ac:dyDescent="0.2">
      <c r="A196" s="117"/>
      <c r="B196" s="8"/>
      <c r="C196" s="8"/>
      <c r="D196" s="118"/>
      <c r="E196" s="8"/>
      <c r="F196" s="8"/>
      <c r="G196" s="60"/>
      <c r="H196" s="60"/>
      <c r="I196" s="61"/>
      <c r="J196" s="62"/>
      <c r="K196" s="118"/>
    </row>
    <row r="197" spans="1:11" ht="15.75" customHeight="1" x14ac:dyDescent="0.2">
      <c r="A197" s="117"/>
      <c r="B197" s="8"/>
      <c r="C197" s="8"/>
      <c r="D197" s="118"/>
      <c r="E197" s="8"/>
      <c r="F197" s="8"/>
      <c r="G197" s="60"/>
      <c r="H197" s="60"/>
      <c r="I197" s="61"/>
      <c r="J197" s="62"/>
      <c r="K197" s="118"/>
    </row>
    <row r="198" spans="1:11" ht="15.75" customHeight="1" x14ac:dyDescent="0.2">
      <c r="A198" s="117"/>
      <c r="B198" s="8"/>
      <c r="C198" s="8"/>
      <c r="D198" s="118"/>
      <c r="E198" s="8"/>
      <c r="F198" s="8"/>
      <c r="G198" s="60"/>
      <c r="H198" s="60"/>
      <c r="I198" s="61"/>
      <c r="J198" s="62"/>
      <c r="K198" s="118"/>
    </row>
    <row r="199" spans="1:11" ht="15.75" customHeight="1" x14ac:dyDescent="0.2">
      <c r="A199" s="117"/>
      <c r="B199" s="8"/>
      <c r="C199" s="8"/>
      <c r="D199" s="118"/>
      <c r="E199" s="8"/>
      <c r="F199" s="8"/>
      <c r="G199" s="60"/>
      <c r="H199" s="60"/>
      <c r="I199" s="61"/>
      <c r="J199" s="62"/>
      <c r="K199" s="118"/>
    </row>
    <row r="200" spans="1:11" ht="15.75" customHeight="1" x14ac:dyDescent="0.2">
      <c r="A200" s="117"/>
      <c r="B200" s="8"/>
      <c r="C200" s="8"/>
      <c r="D200" s="118"/>
      <c r="E200" s="8"/>
      <c r="F200" s="8"/>
      <c r="G200" s="60"/>
      <c r="H200" s="60"/>
      <c r="I200" s="61"/>
      <c r="J200" s="62"/>
      <c r="K200" s="118"/>
    </row>
    <row r="201" spans="1:11" ht="15.75" customHeight="1" x14ac:dyDescent="0.2">
      <c r="A201" s="117"/>
      <c r="B201" s="8"/>
      <c r="C201" s="8"/>
      <c r="D201" s="118"/>
      <c r="E201" s="8"/>
      <c r="F201" s="8"/>
      <c r="G201" s="60"/>
      <c r="H201" s="60"/>
      <c r="I201" s="61"/>
      <c r="J201" s="62"/>
      <c r="K201" s="118"/>
    </row>
    <row r="202" spans="1:11" ht="15.75" customHeight="1" x14ac:dyDescent="0.2">
      <c r="A202" s="117"/>
      <c r="B202" s="8"/>
      <c r="C202" s="8"/>
      <c r="D202" s="118"/>
      <c r="E202" s="8"/>
      <c r="F202" s="8"/>
      <c r="G202" s="60"/>
      <c r="H202" s="60"/>
      <c r="I202" s="61"/>
      <c r="J202" s="62"/>
      <c r="K202" s="118"/>
    </row>
    <row r="203" spans="1:11" ht="15.75" customHeight="1" x14ac:dyDescent="0.2">
      <c r="A203" s="117"/>
      <c r="B203" s="8"/>
      <c r="C203" s="8"/>
      <c r="D203" s="118"/>
      <c r="E203" s="8"/>
      <c r="F203" s="8"/>
      <c r="G203" s="60"/>
      <c r="H203" s="60"/>
      <c r="I203" s="61"/>
      <c r="J203" s="62"/>
      <c r="K203" s="118"/>
    </row>
    <row r="204" spans="1:11" ht="15.75" customHeight="1" x14ac:dyDescent="0.2">
      <c r="A204" s="117"/>
      <c r="B204" s="8"/>
      <c r="C204" s="8"/>
      <c r="D204" s="118"/>
      <c r="E204" s="8"/>
      <c r="F204" s="8"/>
      <c r="G204" s="60"/>
      <c r="H204" s="60"/>
      <c r="I204" s="61"/>
      <c r="J204" s="62"/>
      <c r="K204" s="118"/>
    </row>
    <row r="205" spans="1:11" ht="15.75" customHeight="1" x14ac:dyDescent="0.2">
      <c r="A205" s="117"/>
      <c r="B205" s="8"/>
      <c r="C205" s="8"/>
      <c r="D205" s="118"/>
      <c r="E205" s="8"/>
      <c r="F205" s="8"/>
      <c r="G205" s="60"/>
      <c r="H205" s="60"/>
      <c r="I205" s="61"/>
      <c r="J205" s="62"/>
      <c r="K205" s="118"/>
    </row>
    <row r="206" spans="1:11" ht="15.75" customHeight="1" x14ac:dyDescent="0.2">
      <c r="A206" s="117"/>
      <c r="B206" s="8"/>
      <c r="C206" s="8"/>
      <c r="D206" s="118"/>
      <c r="E206" s="8"/>
      <c r="F206" s="8"/>
      <c r="G206" s="60"/>
      <c r="H206" s="60"/>
      <c r="I206" s="61"/>
      <c r="J206" s="62"/>
      <c r="K206" s="118"/>
    </row>
    <row r="207" spans="1:11" ht="15.75" customHeight="1" x14ac:dyDescent="0.2">
      <c r="A207" s="117"/>
      <c r="B207" s="8"/>
      <c r="C207" s="8"/>
      <c r="D207" s="118"/>
      <c r="E207" s="8"/>
      <c r="F207" s="8"/>
      <c r="G207" s="60"/>
      <c r="H207" s="60"/>
      <c r="I207" s="61"/>
      <c r="J207" s="62"/>
      <c r="K207" s="118"/>
    </row>
    <row r="208" spans="1:11" ht="15.75" customHeight="1" x14ac:dyDescent="0.2">
      <c r="A208" s="117"/>
      <c r="B208" s="8"/>
      <c r="C208" s="8"/>
      <c r="D208" s="118"/>
      <c r="E208" s="8"/>
      <c r="F208" s="8"/>
      <c r="G208" s="60"/>
      <c r="H208" s="60"/>
      <c r="I208" s="61"/>
      <c r="J208" s="62"/>
      <c r="K208" s="118"/>
    </row>
    <row r="209" spans="1:11" ht="15.75" customHeight="1" x14ac:dyDescent="0.2">
      <c r="A209" s="117"/>
      <c r="B209" s="8"/>
      <c r="C209" s="8"/>
      <c r="D209" s="118"/>
      <c r="E209" s="8"/>
      <c r="F209" s="8"/>
      <c r="G209" s="60"/>
      <c r="H209" s="60"/>
      <c r="I209" s="61"/>
      <c r="J209" s="62"/>
      <c r="K209" s="118"/>
    </row>
    <row r="210" spans="1:11" ht="15.75" customHeight="1" x14ac:dyDescent="0.2">
      <c r="A210" s="117"/>
      <c r="B210" s="8"/>
      <c r="C210" s="8"/>
      <c r="D210" s="118"/>
      <c r="E210" s="8"/>
      <c r="F210" s="8"/>
      <c r="G210" s="60"/>
      <c r="H210" s="60"/>
      <c r="I210" s="61"/>
      <c r="J210" s="62"/>
      <c r="K210" s="118"/>
    </row>
    <row r="211" spans="1:11" ht="15.75" customHeight="1" x14ac:dyDescent="0.2">
      <c r="A211" s="117"/>
      <c r="B211" s="8"/>
      <c r="C211" s="8"/>
      <c r="D211" s="118"/>
      <c r="E211" s="8"/>
      <c r="F211" s="8"/>
      <c r="G211" s="60"/>
      <c r="H211" s="60"/>
      <c r="I211" s="61"/>
      <c r="J211" s="62"/>
      <c r="K211" s="118"/>
    </row>
    <row r="212" spans="1:11" ht="15.75" customHeight="1" x14ac:dyDescent="0.2">
      <c r="A212" s="117"/>
      <c r="B212" s="8"/>
      <c r="C212" s="8"/>
      <c r="D212" s="118"/>
      <c r="E212" s="8"/>
      <c r="F212" s="8"/>
      <c r="G212" s="60"/>
      <c r="H212" s="60"/>
      <c r="I212" s="61"/>
      <c r="J212" s="62"/>
      <c r="K212" s="118"/>
    </row>
    <row r="213" spans="1:11" ht="15.75" customHeight="1" x14ac:dyDescent="0.2">
      <c r="A213" s="117"/>
      <c r="B213" s="8"/>
      <c r="C213" s="8"/>
      <c r="D213" s="118"/>
      <c r="E213" s="8"/>
      <c r="F213" s="8"/>
      <c r="G213" s="60"/>
      <c r="H213" s="60"/>
      <c r="I213" s="61"/>
      <c r="J213" s="62"/>
      <c r="K213" s="118"/>
    </row>
    <row r="214" spans="1:11" ht="15.75" customHeight="1" x14ac:dyDescent="0.2">
      <c r="A214" s="117"/>
      <c r="B214" s="8"/>
      <c r="C214" s="8"/>
      <c r="D214" s="118"/>
      <c r="E214" s="8"/>
      <c r="F214" s="8"/>
      <c r="G214" s="60"/>
      <c r="H214" s="60"/>
      <c r="I214" s="61"/>
      <c r="J214" s="62"/>
      <c r="K214" s="118"/>
    </row>
    <row r="215" spans="1:11" ht="15.75" customHeight="1" x14ac:dyDescent="0.2">
      <c r="A215" s="117"/>
      <c r="B215" s="8"/>
      <c r="C215" s="8"/>
      <c r="D215" s="118"/>
      <c r="E215" s="8"/>
      <c r="F215" s="8"/>
      <c r="G215" s="60"/>
      <c r="H215" s="60"/>
      <c r="I215" s="61"/>
      <c r="J215" s="62"/>
      <c r="K215" s="118"/>
    </row>
    <row r="216" spans="1:11" ht="15.75" customHeight="1" x14ac:dyDescent="0.2">
      <c r="A216" s="117"/>
      <c r="B216" s="8"/>
      <c r="C216" s="8"/>
      <c r="D216" s="118"/>
      <c r="E216" s="8"/>
      <c r="F216" s="8"/>
      <c r="G216" s="60"/>
      <c r="H216" s="60"/>
      <c r="I216" s="61"/>
      <c r="J216" s="62"/>
      <c r="K216" s="118"/>
    </row>
    <row r="217" spans="1:11" ht="15.75" customHeight="1" x14ac:dyDescent="0.2">
      <c r="A217" s="117"/>
      <c r="B217" s="8"/>
      <c r="C217" s="8"/>
      <c r="D217" s="118"/>
      <c r="E217" s="8"/>
      <c r="F217" s="8"/>
      <c r="G217" s="60"/>
      <c r="H217" s="60"/>
      <c r="I217" s="61"/>
      <c r="J217" s="62"/>
      <c r="K217" s="118"/>
    </row>
    <row r="218" spans="1:11" ht="15.75" customHeight="1" x14ac:dyDescent="0.2">
      <c r="A218" s="117"/>
      <c r="B218" s="8"/>
      <c r="C218" s="8"/>
      <c r="D218" s="118"/>
      <c r="E218" s="8"/>
      <c r="F218" s="8"/>
      <c r="G218" s="60"/>
      <c r="H218" s="60"/>
      <c r="I218" s="61"/>
      <c r="J218" s="62"/>
      <c r="K218" s="118"/>
    </row>
    <row r="219" spans="1:11" ht="15.75" customHeight="1" x14ac:dyDescent="0.2">
      <c r="A219" s="117"/>
      <c r="B219" s="8"/>
      <c r="C219" s="8"/>
      <c r="D219" s="118"/>
      <c r="E219" s="8"/>
      <c r="F219" s="8"/>
      <c r="G219" s="60"/>
      <c r="H219" s="60"/>
      <c r="I219" s="61"/>
      <c r="J219" s="62"/>
      <c r="K219" s="118"/>
    </row>
    <row r="220" spans="1:11" ht="15.75" customHeight="1" x14ac:dyDescent="0.2">
      <c r="A220" s="117"/>
      <c r="B220" s="8"/>
      <c r="C220" s="8"/>
      <c r="D220" s="118"/>
      <c r="E220" s="8"/>
      <c r="F220" s="8"/>
      <c r="G220" s="60"/>
      <c r="H220" s="60"/>
      <c r="I220" s="61"/>
      <c r="J220" s="62"/>
      <c r="K220" s="118"/>
    </row>
    <row r="221" spans="1:11" ht="15.75" customHeight="1" x14ac:dyDescent="0.2">
      <c r="A221" s="117"/>
      <c r="B221" s="8"/>
      <c r="C221" s="8"/>
      <c r="D221" s="118"/>
      <c r="E221" s="8"/>
      <c r="F221" s="8"/>
      <c r="G221" s="60"/>
      <c r="H221" s="60"/>
      <c r="I221" s="61"/>
      <c r="J221" s="62"/>
      <c r="K221" s="118"/>
    </row>
    <row r="222" spans="1:11" ht="15.75" customHeight="1" x14ac:dyDescent="0.2">
      <c r="A222" s="117"/>
      <c r="B222" s="8"/>
      <c r="C222" s="8"/>
      <c r="D222" s="118"/>
      <c r="E222" s="8"/>
      <c r="F222" s="8"/>
      <c r="G222" s="60"/>
      <c r="H222" s="60"/>
      <c r="I222" s="61"/>
      <c r="J222" s="62"/>
      <c r="K222" s="118"/>
    </row>
    <row r="223" spans="1:11" ht="15.75" customHeight="1" x14ac:dyDescent="0.2">
      <c r="A223" s="117"/>
      <c r="B223" s="8"/>
      <c r="C223" s="8"/>
      <c r="D223" s="118"/>
      <c r="E223" s="8"/>
      <c r="F223" s="8"/>
      <c r="G223" s="60"/>
      <c r="H223" s="60"/>
      <c r="I223" s="61"/>
      <c r="J223" s="62"/>
      <c r="K223" s="118"/>
    </row>
    <row r="224" spans="1:11" ht="15.75" customHeight="1" x14ac:dyDescent="0.2">
      <c r="A224" s="117"/>
      <c r="B224" s="8"/>
      <c r="C224" s="8"/>
      <c r="D224" s="118"/>
      <c r="E224" s="8"/>
      <c r="F224" s="8"/>
      <c r="G224" s="60"/>
      <c r="H224" s="60"/>
      <c r="I224" s="61"/>
      <c r="J224" s="62"/>
      <c r="K224" s="118"/>
    </row>
    <row r="225" spans="1:11" ht="15.75" customHeight="1" x14ac:dyDescent="0.2">
      <c r="A225" s="117"/>
      <c r="B225" s="8"/>
      <c r="C225" s="8"/>
      <c r="D225" s="118"/>
      <c r="E225" s="8"/>
      <c r="F225" s="8"/>
      <c r="G225" s="60"/>
      <c r="H225" s="60"/>
      <c r="I225" s="61"/>
      <c r="J225" s="62"/>
      <c r="K225" s="118"/>
    </row>
    <row r="226" spans="1:11" ht="15.75" customHeight="1" x14ac:dyDescent="0.2">
      <c r="A226" s="117"/>
      <c r="B226" s="8"/>
      <c r="C226" s="8"/>
      <c r="D226" s="118"/>
      <c r="E226" s="8"/>
      <c r="F226" s="8"/>
      <c r="G226" s="60"/>
      <c r="H226" s="60"/>
      <c r="I226" s="61"/>
      <c r="J226" s="62"/>
      <c r="K226" s="118"/>
    </row>
    <row r="227" spans="1:11" ht="15.75" customHeight="1" x14ac:dyDescent="0.2">
      <c r="A227" s="117"/>
      <c r="B227" s="8"/>
      <c r="C227" s="8"/>
      <c r="D227" s="118"/>
      <c r="E227" s="8"/>
      <c r="F227" s="8"/>
      <c r="G227" s="60"/>
      <c r="H227" s="60"/>
      <c r="I227" s="61"/>
      <c r="J227" s="62"/>
      <c r="K227" s="118"/>
    </row>
    <row r="228" spans="1:11" ht="15.75" customHeight="1" x14ac:dyDescent="0.2">
      <c r="A228" s="117"/>
      <c r="B228" s="8"/>
      <c r="C228" s="8"/>
      <c r="D228" s="118"/>
      <c r="E228" s="8"/>
      <c r="F228" s="8"/>
      <c r="G228" s="60"/>
      <c r="H228" s="60"/>
      <c r="I228" s="61"/>
      <c r="J228" s="62"/>
      <c r="K228" s="118"/>
    </row>
    <row r="229" spans="1:11" ht="15.75" customHeight="1" x14ac:dyDescent="0.2">
      <c r="A229" s="117"/>
      <c r="B229" s="8"/>
      <c r="C229" s="8"/>
      <c r="D229" s="118"/>
      <c r="E229" s="8"/>
      <c r="F229" s="8"/>
      <c r="G229" s="60"/>
      <c r="H229" s="60"/>
      <c r="I229" s="61"/>
      <c r="J229" s="62"/>
      <c r="K229" s="118"/>
    </row>
    <row r="230" spans="1:11" ht="15.75" customHeight="1" x14ac:dyDescent="0.2">
      <c r="A230" s="117"/>
      <c r="B230" s="8"/>
      <c r="C230" s="8"/>
      <c r="D230" s="118"/>
      <c r="E230" s="8"/>
      <c r="F230" s="8"/>
      <c r="G230" s="60"/>
      <c r="H230" s="60"/>
      <c r="I230" s="61"/>
      <c r="J230" s="62"/>
      <c r="K230" s="118"/>
    </row>
    <row r="231" spans="1:11" ht="15.75" customHeight="1" x14ac:dyDescent="0.2">
      <c r="A231" s="117"/>
      <c r="B231" s="8"/>
      <c r="C231" s="8"/>
      <c r="D231" s="118"/>
      <c r="E231" s="8"/>
      <c r="F231" s="8"/>
      <c r="G231" s="60"/>
      <c r="H231" s="60"/>
      <c r="I231" s="61"/>
      <c r="J231" s="62"/>
      <c r="K231" s="118"/>
    </row>
    <row r="232" spans="1:11" ht="15.75" customHeight="1" x14ac:dyDescent="0.2">
      <c r="A232" s="117"/>
      <c r="B232" s="8"/>
      <c r="C232" s="8"/>
      <c r="D232" s="118"/>
      <c r="E232" s="8"/>
      <c r="F232" s="8"/>
      <c r="G232" s="60"/>
      <c r="H232" s="60"/>
      <c r="I232" s="61"/>
      <c r="J232" s="62"/>
      <c r="K232" s="118"/>
    </row>
    <row r="233" spans="1:11" ht="15.75" customHeight="1" x14ac:dyDescent="0.2">
      <c r="A233" s="117"/>
      <c r="B233" s="8"/>
      <c r="C233" s="8"/>
      <c r="D233" s="118"/>
      <c r="E233" s="8"/>
      <c r="F233" s="8"/>
      <c r="G233" s="60"/>
      <c r="H233" s="60"/>
      <c r="I233" s="61"/>
      <c r="J233" s="62"/>
      <c r="K233" s="118"/>
    </row>
    <row r="234" spans="1:11" ht="15.75" customHeight="1" x14ac:dyDescent="0.2">
      <c r="A234" s="117"/>
      <c r="B234" s="8"/>
      <c r="C234" s="8"/>
      <c r="D234" s="118"/>
      <c r="E234" s="8"/>
      <c r="F234" s="8"/>
      <c r="G234" s="60"/>
      <c r="H234" s="60"/>
      <c r="I234" s="61"/>
      <c r="J234" s="62"/>
      <c r="K234" s="118"/>
    </row>
    <row r="235" spans="1:11" ht="15.75" customHeight="1" x14ac:dyDescent="0.2">
      <c r="A235" s="117"/>
      <c r="B235" s="8"/>
      <c r="C235" s="8"/>
      <c r="D235" s="118"/>
      <c r="E235" s="8"/>
      <c r="F235" s="8"/>
      <c r="G235" s="60"/>
      <c r="H235" s="60"/>
      <c r="I235" s="61"/>
      <c r="J235" s="62"/>
      <c r="K235" s="118"/>
    </row>
    <row r="236" spans="1:11" ht="15.75" customHeight="1" x14ac:dyDescent="0.2">
      <c r="A236" s="117"/>
      <c r="B236" s="8"/>
      <c r="C236" s="8"/>
      <c r="D236" s="118"/>
      <c r="E236" s="8"/>
      <c r="F236" s="8"/>
      <c r="G236" s="60"/>
      <c r="H236" s="60"/>
      <c r="I236" s="61"/>
      <c r="J236" s="62"/>
      <c r="K236" s="118"/>
    </row>
    <row r="237" spans="1:11" ht="15.75" customHeight="1" x14ac:dyDescent="0.2">
      <c r="A237" s="117"/>
      <c r="B237" s="8"/>
      <c r="C237" s="8"/>
      <c r="D237" s="118"/>
      <c r="E237" s="8"/>
      <c r="F237" s="8"/>
      <c r="G237" s="60"/>
      <c r="H237" s="60"/>
      <c r="I237" s="61"/>
      <c r="J237" s="62"/>
      <c r="K237" s="118"/>
    </row>
    <row r="238" spans="1:11" ht="15.75" customHeight="1" x14ac:dyDescent="0.2">
      <c r="A238" s="117"/>
      <c r="B238" s="8"/>
      <c r="C238" s="8"/>
      <c r="D238" s="118"/>
      <c r="E238" s="8"/>
      <c r="F238" s="8"/>
      <c r="G238" s="60"/>
      <c r="H238" s="60"/>
      <c r="I238" s="61"/>
      <c r="J238" s="62"/>
      <c r="K238" s="118"/>
    </row>
    <row r="239" spans="1:11" ht="15.75" customHeight="1" x14ac:dyDescent="0.2">
      <c r="A239" s="117"/>
      <c r="B239" s="8"/>
      <c r="C239" s="8"/>
      <c r="D239" s="118"/>
      <c r="E239" s="8"/>
      <c r="F239" s="8"/>
      <c r="G239" s="60"/>
      <c r="H239" s="60"/>
      <c r="I239" s="61"/>
      <c r="J239" s="62"/>
      <c r="K239" s="118"/>
    </row>
    <row r="240" spans="1:11" ht="15.75" customHeight="1" x14ac:dyDescent="0.2">
      <c r="A240" s="117"/>
      <c r="B240" s="8"/>
      <c r="C240" s="8"/>
      <c r="D240" s="118"/>
      <c r="E240" s="8"/>
      <c r="F240" s="8"/>
      <c r="G240" s="60"/>
      <c r="H240" s="60"/>
      <c r="I240" s="61"/>
      <c r="J240" s="62"/>
      <c r="K240" s="118"/>
    </row>
    <row r="241" spans="1:11" ht="15.75" customHeight="1" x14ac:dyDescent="0.2">
      <c r="A241" s="117"/>
      <c r="B241" s="8"/>
      <c r="C241" s="8"/>
      <c r="D241" s="118"/>
      <c r="E241" s="8"/>
      <c r="F241" s="8"/>
      <c r="G241" s="60"/>
      <c r="H241" s="60"/>
      <c r="I241" s="61"/>
      <c r="J241" s="62"/>
      <c r="K241" s="118"/>
    </row>
    <row r="242" spans="1:11" ht="15.75" customHeight="1" x14ac:dyDescent="0.2">
      <c r="A242" s="117"/>
      <c r="B242" s="8"/>
      <c r="C242" s="8"/>
      <c r="D242" s="118"/>
      <c r="E242" s="8"/>
      <c r="F242" s="8"/>
      <c r="G242" s="60"/>
      <c r="H242" s="60"/>
      <c r="I242" s="61"/>
      <c r="J242" s="62"/>
      <c r="K242" s="118"/>
    </row>
    <row r="243" spans="1:11" ht="15.75" customHeight="1" x14ac:dyDescent="0.2">
      <c r="A243" s="117"/>
      <c r="B243" s="8"/>
      <c r="C243" s="8"/>
      <c r="D243" s="118"/>
      <c r="E243" s="8"/>
      <c r="F243" s="8"/>
      <c r="G243" s="60"/>
      <c r="H243" s="60"/>
      <c r="I243" s="61"/>
      <c r="J243" s="62"/>
      <c r="K243" s="118"/>
    </row>
    <row r="244" spans="1:11" ht="15.75" customHeight="1" x14ac:dyDescent="0.2">
      <c r="A244" s="117"/>
      <c r="B244" s="8"/>
      <c r="C244" s="8"/>
      <c r="D244" s="118"/>
      <c r="E244" s="8"/>
      <c r="F244" s="8"/>
      <c r="G244" s="60"/>
      <c r="H244" s="60"/>
      <c r="I244" s="61"/>
      <c r="J244" s="62"/>
      <c r="K244" s="118"/>
    </row>
    <row r="245" spans="1:11" ht="15.75" customHeight="1" x14ac:dyDescent="0.2">
      <c r="A245" s="117"/>
      <c r="B245" s="8"/>
      <c r="C245" s="8"/>
      <c r="D245" s="118"/>
      <c r="E245" s="8"/>
      <c r="F245" s="8"/>
      <c r="G245" s="60"/>
      <c r="H245" s="60"/>
      <c r="I245" s="61"/>
      <c r="J245" s="62"/>
      <c r="K245" s="118"/>
    </row>
    <row r="246" spans="1:11" ht="15.75" customHeight="1" x14ac:dyDescent="0.2">
      <c r="A246" s="117"/>
      <c r="B246" s="8"/>
      <c r="C246" s="8"/>
      <c r="D246" s="118"/>
      <c r="E246" s="8"/>
      <c r="F246" s="8"/>
      <c r="G246" s="60"/>
      <c r="H246" s="60"/>
      <c r="I246" s="61"/>
      <c r="J246" s="62"/>
      <c r="K246" s="118"/>
    </row>
    <row r="247" spans="1:11" ht="15.75" customHeight="1" x14ac:dyDescent="0.2">
      <c r="A247" s="117"/>
      <c r="B247" s="8"/>
      <c r="C247" s="8"/>
      <c r="D247" s="118"/>
      <c r="E247" s="8"/>
      <c r="F247" s="8"/>
      <c r="G247" s="60"/>
      <c r="H247" s="60"/>
      <c r="I247" s="61"/>
      <c r="J247" s="62"/>
      <c r="K247" s="118"/>
    </row>
    <row r="248" spans="1:11" ht="15.75" customHeight="1" x14ac:dyDescent="0.2">
      <c r="A248" s="117"/>
      <c r="B248" s="8"/>
      <c r="C248" s="8"/>
      <c r="D248" s="118"/>
      <c r="E248" s="8"/>
      <c r="F248" s="8"/>
      <c r="G248" s="60"/>
      <c r="H248" s="60"/>
      <c r="I248" s="61"/>
      <c r="J248" s="62"/>
      <c r="K248" s="118"/>
    </row>
    <row r="249" spans="1:11" ht="15.75" customHeight="1" x14ac:dyDescent="0.2">
      <c r="A249" s="117"/>
      <c r="B249" s="8"/>
      <c r="C249" s="8"/>
      <c r="D249" s="118"/>
      <c r="E249" s="8"/>
      <c r="F249" s="8"/>
      <c r="G249" s="60"/>
      <c r="H249" s="60"/>
      <c r="I249" s="61"/>
      <c r="J249" s="62"/>
      <c r="K249" s="118"/>
    </row>
    <row r="250" spans="1:11" ht="15.75" customHeight="1" x14ac:dyDescent="0.2">
      <c r="A250" s="117"/>
      <c r="B250" s="8"/>
      <c r="C250" s="8"/>
      <c r="D250" s="118"/>
      <c r="E250" s="8"/>
      <c r="F250" s="8"/>
      <c r="G250" s="60"/>
      <c r="H250" s="60"/>
      <c r="I250" s="61"/>
      <c r="J250" s="62"/>
      <c r="K250" s="118"/>
    </row>
    <row r="251" spans="1:11" ht="15.75" customHeight="1" x14ac:dyDescent="0.2">
      <c r="A251" s="117"/>
      <c r="B251" s="8"/>
      <c r="C251" s="8"/>
      <c r="D251" s="118"/>
      <c r="E251" s="8"/>
      <c r="F251" s="8"/>
      <c r="G251" s="60"/>
      <c r="H251" s="60"/>
      <c r="I251" s="61"/>
      <c r="J251" s="62"/>
      <c r="K251" s="118"/>
    </row>
    <row r="252" spans="1:11" ht="15.75" customHeight="1" x14ac:dyDescent="0.2">
      <c r="A252" s="117"/>
      <c r="B252" s="8"/>
      <c r="C252" s="8"/>
      <c r="D252" s="118"/>
      <c r="E252" s="8"/>
      <c r="F252" s="8"/>
      <c r="G252" s="60"/>
      <c r="H252" s="60"/>
      <c r="I252" s="61"/>
      <c r="J252" s="62"/>
      <c r="K252" s="118"/>
    </row>
    <row r="253" spans="1:11" ht="15.75" customHeight="1" x14ac:dyDescent="0.2">
      <c r="A253" s="117"/>
      <c r="B253" s="8"/>
      <c r="C253" s="8"/>
      <c r="D253" s="118"/>
      <c r="E253" s="8"/>
      <c r="F253" s="8"/>
      <c r="G253" s="60"/>
      <c r="H253" s="60"/>
      <c r="I253" s="61"/>
      <c r="J253" s="62"/>
      <c r="K253" s="118"/>
    </row>
    <row r="254" spans="1:11" ht="15.75" customHeight="1" x14ac:dyDescent="0.2">
      <c r="A254" s="117"/>
      <c r="B254" s="8"/>
      <c r="C254" s="8"/>
      <c r="D254" s="118"/>
      <c r="E254" s="8"/>
      <c r="F254" s="8"/>
      <c r="G254" s="60"/>
      <c r="H254" s="60"/>
      <c r="I254" s="61"/>
      <c r="J254" s="62"/>
      <c r="K254" s="118"/>
    </row>
    <row r="255" spans="1:11" ht="15.75" customHeight="1" x14ac:dyDescent="0.2">
      <c r="A255" s="117"/>
      <c r="B255" s="8"/>
      <c r="C255" s="8"/>
      <c r="D255" s="118"/>
      <c r="E255" s="8"/>
      <c r="F255" s="8"/>
      <c r="G255" s="60"/>
      <c r="H255" s="60"/>
      <c r="I255" s="61"/>
      <c r="J255" s="62"/>
      <c r="K255" s="118"/>
    </row>
    <row r="256" spans="1:11" ht="15.75" customHeight="1" x14ac:dyDescent="0.2">
      <c r="A256" s="117"/>
      <c r="B256" s="8"/>
      <c r="C256" s="8"/>
      <c r="D256" s="118"/>
      <c r="E256" s="8"/>
      <c r="F256" s="8"/>
      <c r="G256" s="60"/>
      <c r="H256" s="60"/>
      <c r="I256" s="61"/>
      <c r="J256" s="62"/>
      <c r="K256" s="118"/>
    </row>
    <row r="257" spans="1:11" ht="15.75" customHeight="1" x14ac:dyDescent="0.2">
      <c r="A257" s="117"/>
      <c r="B257" s="8"/>
      <c r="C257" s="8"/>
      <c r="D257" s="118"/>
      <c r="E257" s="8"/>
      <c r="F257" s="8"/>
      <c r="G257" s="60"/>
      <c r="H257" s="60"/>
      <c r="I257" s="61"/>
      <c r="J257" s="62"/>
      <c r="K257" s="118"/>
    </row>
    <row r="258" spans="1:11" ht="15.75" customHeight="1" x14ac:dyDescent="0.2">
      <c r="A258" s="117"/>
      <c r="B258" s="8"/>
      <c r="C258" s="8"/>
      <c r="D258" s="118"/>
      <c r="E258" s="8"/>
      <c r="F258" s="8"/>
      <c r="G258" s="60"/>
      <c r="H258" s="60"/>
      <c r="I258" s="61"/>
      <c r="J258" s="62"/>
      <c r="K258" s="118"/>
    </row>
    <row r="259" spans="1:11" ht="15.75" customHeight="1" x14ac:dyDescent="0.2">
      <c r="A259" s="117"/>
      <c r="B259" s="8"/>
      <c r="C259" s="8"/>
      <c r="D259" s="118"/>
      <c r="E259" s="8"/>
      <c r="F259" s="8"/>
      <c r="G259" s="60"/>
      <c r="H259" s="60"/>
      <c r="I259" s="61"/>
      <c r="J259" s="62"/>
      <c r="K259" s="118"/>
    </row>
    <row r="260" spans="1:11" ht="15.75" customHeight="1" x14ac:dyDescent="0.2">
      <c r="A260" s="117"/>
      <c r="B260" s="8"/>
      <c r="C260" s="8"/>
      <c r="D260" s="118"/>
      <c r="E260" s="8"/>
      <c r="F260" s="8"/>
      <c r="G260" s="60"/>
      <c r="H260" s="60"/>
      <c r="I260" s="61"/>
      <c r="J260" s="62"/>
      <c r="K260" s="118"/>
    </row>
    <row r="261" spans="1:11" ht="15.75" customHeight="1" x14ac:dyDescent="0.2">
      <c r="A261" s="117"/>
      <c r="B261" s="8"/>
      <c r="C261" s="8"/>
      <c r="D261" s="118"/>
      <c r="E261" s="8"/>
      <c r="F261" s="8"/>
      <c r="G261" s="60"/>
      <c r="H261" s="60"/>
      <c r="I261" s="61"/>
      <c r="J261" s="62"/>
      <c r="K261" s="118"/>
    </row>
    <row r="262" spans="1:11" ht="15.75" customHeight="1" x14ac:dyDescent="0.2">
      <c r="A262" s="117"/>
      <c r="B262" s="8"/>
      <c r="C262" s="8"/>
      <c r="D262" s="118"/>
      <c r="E262" s="8"/>
      <c r="F262" s="8"/>
      <c r="G262" s="60"/>
      <c r="H262" s="60"/>
      <c r="I262" s="61"/>
      <c r="J262" s="62"/>
      <c r="K262" s="118"/>
    </row>
    <row r="263" spans="1:11" ht="15.75" customHeight="1" x14ac:dyDescent="0.2">
      <c r="A263" s="117"/>
      <c r="B263" s="8"/>
      <c r="C263" s="8"/>
      <c r="D263" s="118"/>
      <c r="E263" s="8"/>
      <c r="F263" s="8"/>
      <c r="G263" s="60"/>
      <c r="H263" s="60"/>
      <c r="I263" s="61"/>
      <c r="J263" s="62"/>
      <c r="K263" s="118"/>
    </row>
    <row r="264" spans="1:11" ht="15.75" customHeight="1" x14ac:dyDescent="0.2">
      <c r="A264" s="117"/>
      <c r="B264" s="8"/>
      <c r="C264" s="8"/>
      <c r="D264" s="118"/>
      <c r="E264" s="8"/>
      <c r="F264" s="8"/>
      <c r="G264" s="60"/>
      <c r="H264" s="60"/>
      <c r="I264" s="61"/>
      <c r="J264" s="62"/>
      <c r="K264" s="118"/>
    </row>
    <row r="265" spans="1:11" ht="15.75" customHeight="1" x14ac:dyDescent="0.2">
      <c r="A265" s="117"/>
      <c r="B265" s="8"/>
      <c r="C265" s="8"/>
      <c r="D265" s="118"/>
      <c r="E265" s="8"/>
      <c r="F265" s="8"/>
      <c r="G265" s="60"/>
      <c r="H265" s="60"/>
      <c r="I265" s="61"/>
      <c r="J265" s="62"/>
      <c r="K265" s="118"/>
    </row>
    <row r="266" spans="1:11" ht="15.75" customHeight="1" x14ac:dyDescent="0.2">
      <c r="A266" s="117"/>
      <c r="B266" s="8"/>
      <c r="C266" s="8"/>
      <c r="D266" s="118"/>
      <c r="E266" s="8"/>
      <c r="F266" s="8"/>
      <c r="G266" s="60"/>
      <c r="H266" s="60"/>
      <c r="I266" s="61"/>
      <c r="J266" s="62"/>
      <c r="K266" s="118"/>
    </row>
    <row r="267" spans="1:11" ht="15.75" customHeight="1" x14ac:dyDescent="0.2">
      <c r="A267" s="117"/>
      <c r="B267" s="8"/>
      <c r="C267" s="8"/>
      <c r="D267" s="118"/>
      <c r="E267" s="8"/>
      <c r="F267" s="8"/>
      <c r="G267" s="60"/>
      <c r="H267" s="60"/>
      <c r="I267" s="61"/>
      <c r="J267" s="62"/>
      <c r="K267" s="118"/>
    </row>
    <row r="268" spans="1:11" ht="15.75" customHeight="1" x14ac:dyDescent="0.2">
      <c r="A268" s="117"/>
      <c r="B268" s="8"/>
      <c r="C268" s="8"/>
      <c r="D268" s="118"/>
      <c r="E268" s="8"/>
      <c r="F268" s="8"/>
      <c r="G268" s="60"/>
      <c r="H268" s="60"/>
      <c r="I268" s="61"/>
      <c r="J268" s="62"/>
      <c r="K268" s="118"/>
    </row>
    <row r="269" spans="1:11" ht="15.75" customHeight="1" x14ac:dyDescent="0.2">
      <c r="A269" s="117"/>
      <c r="B269" s="8"/>
      <c r="C269" s="8"/>
      <c r="D269" s="118"/>
      <c r="E269" s="8"/>
      <c r="F269" s="8"/>
      <c r="G269" s="60"/>
      <c r="H269" s="60"/>
      <c r="I269" s="61"/>
      <c r="J269" s="62"/>
      <c r="K269" s="118"/>
    </row>
    <row r="270" spans="1:11" ht="15.75" customHeight="1" x14ac:dyDescent="0.2">
      <c r="A270" s="117"/>
      <c r="B270" s="8"/>
      <c r="C270" s="8"/>
      <c r="D270" s="118"/>
      <c r="E270" s="8"/>
      <c r="F270" s="8"/>
      <c r="G270" s="60"/>
      <c r="H270" s="60"/>
      <c r="I270" s="61"/>
      <c r="J270" s="62"/>
      <c r="K270" s="118"/>
    </row>
    <row r="271" spans="1:11" ht="15.75" customHeight="1" x14ac:dyDescent="0.2">
      <c r="A271" s="117"/>
      <c r="B271" s="8"/>
      <c r="C271" s="8"/>
      <c r="D271" s="118"/>
      <c r="E271" s="8"/>
      <c r="F271" s="8"/>
      <c r="G271" s="60"/>
      <c r="H271" s="60"/>
      <c r="I271" s="61"/>
      <c r="J271" s="62"/>
      <c r="K271" s="118"/>
    </row>
    <row r="272" spans="1:11" ht="15.75" customHeight="1" x14ac:dyDescent="0.2">
      <c r="A272" s="117"/>
      <c r="B272" s="8"/>
      <c r="C272" s="8"/>
      <c r="D272" s="118"/>
      <c r="E272" s="8"/>
      <c r="F272" s="8"/>
      <c r="G272" s="60"/>
      <c r="H272" s="60"/>
      <c r="I272" s="61"/>
      <c r="J272" s="62"/>
      <c r="K272" s="118"/>
    </row>
    <row r="273" spans="1:11" ht="15.75" customHeight="1" x14ac:dyDescent="0.2">
      <c r="A273" s="117"/>
      <c r="B273" s="8"/>
      <c r="C273" s="8"/>
      <c r="D273" s="118"/>
      <c r="E273" s="8"/>
      <c r="F273" s="8"/>
      <c r="G273" s="60"/>
      <c r="H273" s="60"/>
      <c r="I273" s="61"/>
      <c r="J273" s="62"/>
      <c r="K273" s="118"/>
    </row>
    <row r="274" spans="1:11" ht="15.75" customHeight="1" x14ac:dyDescent="0.2">
      <c r="A274" s="117"/>
      <c r="B274" s="8"/>
      <c r="C274" s="8"/>
      <c r="D274" s="118"/>
      <c r="E274" s="8"/>
      <c r="F274" s="8"/>
      <c r="G274" s="60"/>
      <c r="H274" s="60"/>
      <c r="I274" s="61"/>
      <c r="J274" s="62"/>
      <c r="K274" s="118"/>
    </row>
    <row r="275" spans="1:11" ht="15.75" customHeight="1" x14ac:dyDescent="0.2">
      <c r="A275" s="117"/>
      <c r="B275" s="8"/>
      <c r="C275" s="8"/>
      <c r="D275" s="118"/>
      <c r="E275" s="8"/>
      <c r="F275" s="8"/>
      <c r="G275" s="60"/>
      <c r="H275" s="60"/>
      <c r="I275" s="61"/>
      <c r="J275" s="62"/>
      <c r="K275" s="118"/>
    </row>
    <row r="276" spans="1:11" ht="15.75" customHeight="1" x14ac:dyDescent="0.2">
      <c r="A276" s="117"/>
      <c r="B276" s="8"/>
      <c r="C276" s="8"/>
      <c r="D276" s="118"/>
      <c r="E276" s="8"/>
      <c r="F276" s="8"/>
      <c r="G276" s="60"/>
      <c r="H276" s="60"/>
      <c r="I276" s="61"/>
      <c r="J276" s="62"/>
      <c r="K276" s="118"/>
    </row>
    <row r="277" spans="1:11" ht="15.75" customHeight="1" x14ac:dyDescent="0.2">
      <c r="A277" s="117"/>
      <c r="B277" s="8"/>
      <c r="C277" s="8"/>
      <c r="D277" s="118"/>
      <c r="E277" s="8"/>
      <c r="F277" s="8"/>
      <c r="G277" s="60"/>
      <c r="H277" s="60"/>
      <c r="I277" s="61"/>
      <c r="J277" s="62"/>
      <c r="K277" s="118"/>
    </row>
    <row r="278" spans="1:11" ht="15.75" customHeight="1" x14ac:dyDescent="0.2">
      <c r="A278" s="117"/>
      <c r="B278" s="8"/>
      <c r="C278" s="8"/>
      <c r="D278" s="118"/>
      <c r="E278" s="8"/>
      <c r="F278" s="8"/>
      <c r="G278" s="60"/>
      <c r="H278" s="60"/>
      <c r="I278" s="61"/>
      <c r="J278" s="62"/>
      <c r="K278" s="118"/>
    </row>
    <row r="279" spans="1:11" ht="15.75" customHeight="1" x14ac:dyDescent="0.2">
      <c r="A279" s="117"/>
      <c r="B279" s="8"/>
      <c r="C279" s="8"/>
      <c r="D279" s="118"/>
      <c r="E279" s="8"/>
      <c r="F279" s="8"/>
      <c r="G279" s="60"/>
      <c r="H279" s="60"/>
      <c r="I279" s="61"/>
      <c r="J279" s="62"/>
      <c r="K279" s="118"/>
    </row>
    <row r="280" spans="1:11" ht="15.75" customHeight="1" x14ac:dyDescent="0.2">
      <c r="A280" s="117"/>
      <c r="B280" s="8"/>
      <c r="C280" s="8"/>
      <c r="D280" s="118"/>
      <c r="E280" s="8"/>
      <c r="F280" s="8"/>
      <c r="G280" s="60"/>
      <c r="H280" s="60"/>
      <c r="I280" s="61"/>
      <c r="J280" s="62"/>
      <c r="K280" s="118"/>
    </row>
    <row r="281" spans="1:11" ht="15.75" customHeight="1" x14ac:dyDescent="0.2">
      <c r="A281" s="117"/>
      <c r="B281" s="8"/>
      <c r="C281" s="8"/>
      <c r="D281" s="118"/>
      <c r="E281" s="8"/>
      <c r="F281" s="8"/>
      <c r="G281" s="60"/>
      <c r="H281" s="60"/>
      <c r="I281" s="61"/>
      <c r="J281" s="62"/>
      <c r="K281" s="118"/>
    </row>
    <row r="282" spans="1:11" ht="15.75" customHeight="1" x14ac:dyDescent="0.2">
      <c r="A282" s="117"/>
      <c r="B282" s="8"/>
      <c r="C282" s="8"/>
      <c r="D282" s="118"/>
      <c r="E282" s="8"/>
      <c r="F282" s="8"/>
      <c r="G282" s="60"/>
      <c r="H282" s="60"/>
      <c r="I282" s="61"/>
      <c r="J282" s="62"/>
      <c r="K282" s="118"/>
    </row>
    <row r="283" spans="1:11" ht="15.75" customHeight="1" x14ac:dyDescent="0.2">
      <c r="A283" s="117"/>
      <c r="B283" s="8"/>
      <c r="C283" s="8"/>
      <c r="D283" s="118"/>
      <c r="E283" s="8"/>
      <c r="F283" s="8"/>
      <c r="G283" s="60"/>
      <c r="H283" s="60"/>
      <c r="I283" s="61"/>
      <c r="J283" s="62"/>
      <c r="K283" s="118"/>
    </row>
    <row r="284" spans="1:11" ht="15.75" customHeight="1" x14ac:dyDescent="0.2">
      <c r="A284" s="117"/>
      <c r="B284" s="8"/>
      <c r="C284" s="8"/>
      <c r="D284" s="118"/>
      <c r="E284" s="8"/>
      <c r="F284" s="8"/>
      <c r="G284" s="60"/>
      <c r="H284" s="60"/>
      <c r="I284" s="61"/>
      <c r="J284" s="62"/>
      <c r="K284" s="118"/>
    </row>
    <row r="285" spans="1:11" ht="15.75" customHeight="1" x14ac:dyDescent="0.2">
      <c r="A285" s="117"/>
      <c r="B285" s="8"/>
      <c r="C285" s="8"/>
      <c r="D285" s="118"/>
      <c r="E285" s="8"/>
      <c r="F285" s="8"/>
      <c r="G285" s="60"/>
      <c r="H285" s="60"/>
      <c r="I285" s="61"/>
      <c r="J285" s="62"/>
      <c r="K285" s="118"/>
    </row>
    <row r="286" spans="1:11" ht="15.75" customHeight="1" x14ac:dyDescent="0.2">
      <c r="A286" s="117"/>
      <c r="B286" s="8"/>
      <c r="C286" s="8"/>
      <c r="D286" s="118"/>
      <c r="E286" s="8"/>
      <c r="F286" s="8"/>
      <c r="G286" s="60"/>
      <c r="H286" s="60"/>
      <c r="I286" s="61"/>
      <c r="J286" s="62"/>
      <c r="K286" s="118"/>
    </row>
    <row r="287" spans="1:11" ht="15.75" customHeight="1" x14ac:dyDescent="0.2">
      <c r="A287" s="117"/>
      <c r="B287" s="8"/>
      <c r="C287" s="8"/>
      <c r="D287" s="118"/>
      <c r="E287" s="8"/>
      <c r="F287" s="8"/>
      <c r="G287" s="60"/>
      <c r="H287" s="60"/>
      <c r="I287" s="61"/>
      <c r="J287" s="62"/>
      <c r="K287" s="118"/>
    </row>
    <row r="288" spans="1:11" ht="15.75" customHeight="1" x14ac:dyDescent="0.2">
      <c r="A288" s="117"/>
      <c r="B288" s="8"/>
      <c r="C288" s="8"/>
      <c r="D288" s="118"/>
      <c r="E288" s="8"/>
      <c r="F288" s="8"/>
      <c r="G288" s="60"/>
      <c r="H288" s="60"/>
      <c r="I288" s="61"/>
      <c r="J288" s="62"/>
      <c r="K288" s="118"/>
    </row>
    <row r="289" spans="1:11" ht="15.75" customHeight="1" x14ac:dyDescent="0.2">
      <c r="A289" s="117"/>
      <c r="B289" s="8"/>
      <c r="C289" s="8"/>
      <c r="D289" s="118"/>
      <c r="E289" s="8"/>
      <c r="F289" s="8"/>
      <c r="G289" s="60"/>
      <c r="H289" s="60"/>
      <c r="I289" s="61"/>
      <c r="J289" s="62"/>
      <c r="K289" s="118"/>
    </row>
    <row r="290" spans="1:11" ht="15.75" customHeight="1" x14ac:dyDescent="0.2">
      <c r="A290" s="117"/>
      <c r="B290" s="8"/>
      <c r="C290" s="8"/>
      <c r="D290" s="118"/>
      <c r="E290" s="8"/>
      <c r="F290" s="8"/>
      <c r="G290" s="60"/>
      <c r="H290" s="60"/>
      <c r="I290" s="61"/>
      <c r="J290" s="62"/>
      <c r="K290" s="118"/>
    </row>
    <row r="291" spans="1:11" ht="15.75" customHeight="1" x14ac:dyDescent="0.2">
      <c r="A291" s="117"/>
      <c r="B291" s="8"/>
      <c r="C291" s="8"/>
      <c r="D291" s="118"/>
      <c r="E291" s="8"/>
      <c r="F291" s="8"/>
      <c r="G291" s="60"/>
      <c r="H291" s="60"/>
      <c r="I291" s="61"/>
      <c r="J291" s="62"/>
      <c r="K291" s="118"/>
    </row>
    <row r="292" spans="1:11" ht="15.75" customHeight="1" x14ac:dyDescent="0.2">
      <c r="A292" s="117"/>
      <c r="B292" s="8"/>
      <c r="C292" s="8"/>
      <c r="D292" s="118"/>
      <c r="E292" s="8"/>
      <c r="F292" s="8"/>
      <c r="G292" s="60"/>
      <c r="H292" s="60"/>
      <c r="I292" s="61"/>
      <c r="J292" s="62"/>
      <c r="K292" s="118"/>
    </row>
    <row r="293" spans="1:11" ht="15.75" customHeight="1" x14ac:dyDescent="0.2">
      <c r="A293" s="117"/>
      <c r="B293" s="8"/>
      <c r="C293" s="8"/>
      <c r="D293" s="118"/>
      <c r="E293" s="8"/>
      <c r="F293" s="8"/>
      <c r="G293" s="60"/>
      <c r="H293" s="60"/>
      <c r="I293" s="61"/>
      <c r="J293" s="62"/>
      <c r="K293" s="118"/>
    </row>
    <row r="294" spans="1:11" ht="15.75" customHeight="1" x14ac:dyDescent="0.2">
      <c r="A294" s="117"/>
      <c r="B294" s="8"/>
      <c r="C294" s="8"/>
      <c r="D294" s="118"/>
      <c r="E294" s="8"/>
      <c r="F294" s="8"/>
      <c r="G294" s="60"/>
      <c r="H294" s="60"/>
      <c r="I294" s="61"/>
      <c r="J294" s="62"/>
      <c r="K294" s="118"/>
    </row>
    <row r="295" spans="1:11" ht="15.75" customHeight="1" x14ac:dyDescent="0.2">
      <c r="A295" s="117"/>
      <c r="B295" s="8"/>
      <c r="C295" s="8"/>
      <c r="D295" s="118"/>
      <c r="E295" s="8"/>
      <c r="F295" s="8"/>
      <c r="G295" s="60"/>
      <c r="H295" s="60"/>
      <c r="I295" s="61"/>
      <c r="J295" s="62"/>
      <c r="K295" s="118"/>
    </row>
    <row r="296" spans="1:11" ht="15.75" customHeight="1" x14ac:dyDescent="0.2">
      <c r="A296" s="117"/>
      <c r="B296" s="8"/>
      <c r="C296" s="8"/>
      <c r="D296" s="118"/>
      <c r="E296" s="8"/>
      <c r="F296" s="8"/>
      <c r="G296" s="60"/>
      <c r="H296" s="60"/>
      <c r="I296" s="61"/>
      <c r="J296" s="62"/>
      <c r="K296" s="118"/>
    </row>
    <row r="297" spans="1:11" ht="15.75" customHeight="1" x14ac:dyDescent="0.2">
      <c r="A297" s="117"/>
      <c r="B297" s="8"/>
      <c r="C297" s="8"/>
      <c r="D297" s="118"/>
      <c r="E297" s="8"/>
      <c r="F297" s="8"/>
      <c r="G297" s="60"/>
      <c r="H297" s="60"/>
      <c r="I297" s="61"/>
      <c r="J297" s="62"/>
      <c r="K297" s="118"/>
    </row>
    <row r="298" spans="1:11" ht="15.75" customHeight="1" x14ac:dyDescent="0.2">
      <c r="A298" s="117"/>
      <c r="B298" s="8"/>
      <c r="C298" s="8"/>
      <c r="D298" s="118"/>
      <c r="E298" s="8"/>
      <c r="F298" s="8"/>
      <c r="G298" s="60"/>
      <c r="H298" s="60"/>
      <c r="I298" s="61"/>
      <c r="J298" s="62"/>
      <c r="K298" s="118"/>
    </row>
    <row r="299" spans="1:11" ht="15.75" customHeight="1" x14ac:dyDescent="0.2">
      <c r="A299" s="117"/>
      <c r="B299" s="8"/>
      <c r="C299" s="8"/>
      <c r="D299" s="118"/>
      <c r="E299" s="8"/>
      <c r="F299" s="8"/>
      <c r="G299" s="60"/>
      <c r="H299" s="60"/>
      <c r="I299" s="61"/>
      <c r="J299" s="62"/>
      <c r="K299" s="118"/>
    </row>
    <row r="300" spans="1:11" ht="15.75" customHeight="1" x14ac:dyDescent="0.2">
      <c r="A300" s="117"/>
      <c r="B300" s="8"/>
      <c r="C300" s="8"/>
      <c r="D300" s="118"/>
      <c r="E300" s="8"/>
      <c r="F300" s="8"/>
      <c r="G300" s="60"/>
      <c r="H300" s="60"/>
      <c r="I300" s="61"/>
      <c r="J300" s="62"/>
      <c r="K300" s="118"/>
    </row>
    <row r="301" spans="1:11" ht="15.75" customHeight="1" x14ac:dyDescent="0.2">
      <c r="A301" s="117"/>
      <c r="B301" s="8"/>
      <c r="C301" s="8"/>
      <c r="D301" s="118"/>
      <c r="E301" s="8"/>
      <c r="F301" s="8"/>
      <c r="G301" s="60"/>
      <c r="H301" s="60"/>
      <c r="I301" s="61"/>
      <c r="J301" s="62"/>
      <c r="K301" s="118"/>
    </row>
    <row r="302" spans="1:11" ht="15.75" customHeight="1" x14ac:dyDescent="0.2">
      <c r="A302" s="117"/>
      <c r="B302" s="8"/>
      <c r="C302" s="8"/>
      <c r="D302" s="118"/>
      <c r="E302" s="8"/>
      <c r="F302" s="8"/>
      <c r="G302" s="60"/>
      <c r="H302" s="60"/>
      <c r="I302" s="61"/>
      <c r="J302" s="62"/>
      <c r="K302" s="118"/>
    </row>
    <row r="303" spans="1:11" ht="15.75" customHeight="1" x14ac:dyDescent="0.2">
      <c r="A303" s="117"/>
      <c r="B303" s="8"/>
      <c r="C303" s="8"/>
      <c r="D303" s="118"/>
      <c r="E303" s="8"/>
      <c r="F303" s="8"/>
      <c r="G303" s="60"/>
      <c r="H303" s="60"/>
      <c r="I303" s="61"/>
      <c r="J303" s="62"/>
      <c r="K303" s="118"/>
    </row>
    <row r="304" spans="1:11" ht="15.75" customHeight="1" x14ac:dyDescent="0.2">
      <c r="A304" s="117"/>
      <c r="B304" s="8"/>
      <c r="C304" s="8"/>
      <c r="D304" s="118"/>
      <c r="E304" s="8"/>
      <c r="F304" s="8"/>
      <c r="G304" s="60"/>
      <c r="H304" s="60"/>
      <c r="I304" s="61"/>
      <c r="J304" s="62"/>
      <c r="K304" s="118"/>
    </row>
    <row r="305" spans="1:11" ht="15.75" customHeight="1" x14ac:dyDescent="0.2">
      <c r="A305" s="117"/>
      <c r="B305" s="8"/>
      <c r="C305" s="8"/>
      <c r="D305" s="118"/>
      <c r="E305" s="8"/>
      <c r="F305" s="8"/>
      <c r="G305" s="60"/>
      <c r="H305" s="60"/>
      <c r="I305" s="61"/>
      <c r="J305" s="62"/>
      <c r="K305" s="118"/>
    </row>
    <row r="306" spans="1:11" ht="15.75" customHeight="1" x14ac:dyDescent="0.2">
      <c r="A306" s="117"/>
      <c r="B306" s="8"/>
      <c r="C306" s="8"/>
      <c r="D306" s="118"/>
      <c r="E306" s="8"/>
      <c r="F306" s="8"/>
      <c r="G306" s="60"/>
      <c r="H306" s="60"/>
      <c r="I306" s="61"/>
      <c r="J306" s="62"/>
      <c r="K306" s="118"/>
    </row>
    <row r="307" spans="1:11" ht="15.75" customHeight="1" x14ac:dyDescent="0.2">
      <c r="A307" s="117"/>
      <c r="B307" s="8"/>
      <c r="C307" s="8"/>
      <c r="D307" s="118"/>
      <c r="E307" s="8"/>
      <c r="F307" s="8"/>
      <c r="G307" s="60"/>
      <c r="H307" s="60"/>
      <c r="I307" s="61"/>
      <c r="J307" s="62"/>
      <c r="K307" s="118"/>
    </row>
    <row r="308" spans="1:11" ht="15.75" customHeight="1" x14ac:dyDescent="0.2">
      <c r="A308" s="117"/>
      <c r="B308" s="8"/>
      <c r="C308" s="8"/>
      <c r="D308" s="118"/>
      <c r="E308" s="8"/>
      <c r="F308" s="8"/>
      <c r="G308" s="60"/>
      <c r="H308" s="60"/>
      <c r="I308" s="61"/>
      <c r="J308" s="62"/>
      <c r="K308" s="118"/>
    </row>
    <row r="309" spans="1:11" ht="15.75" customHeight="1" x14ac:dyDescent="0.2">
      <c r="A309" s="117"/>
      <c r="B309" s="8"/>
      <c r="C309" s="8"/>
      <c r="D309" s="118"/>
      <c r="E309" s="8"/>
      <c r="F309" s="8"/>
      <c r="G309" s="60"/>
      <c r="H309" s="60"/>
      <c r="I309" s="61"/>
      <c r="J309" s="62"/>
      <c r="K309" s="118"/>
    </row>
    <row r="310" spans="1:11" ht="15.75" customHeight="1" x14ac:dyDescent="0.2">
      <c r="A310" s="117"/>
      <c r="B310" s="8"/>
      <c r="C310" s="8"/>
      <c r="D310" s="118"/>
      <c r="E310" s="8"/>
      <c r="F310" s="8"/>
      <c r="G310" s="60"/>
      <c r="H310" s="60"/>
      <c r="I310" s="61"/>
      <c r="J310" s="62"/>
      <c r="K310" s="118"/>
    </row>
    <row r="311" spans="1:11" ht="15.75" customHeight="1" x14ac:dyDescent="0.2">
      <c r="A311" s="117"/>
      <c r="B311" s="8"/>
      <c r="C311" s="8"/>
      <c r="D311" s="118"/>
      <c r="E311" s="8"/>
      <c r="F311" s="8"/>
      <c r="G311" s="60"/>
      <c r="H311" s="60"/>
      <c r="I311" s="61"/>
      <c r="J311" s="62"/>
      <c r="K311" s="118"/>
    </row>
    <row r="312" spans="1:11" ht="15.75" customHeight="1" x14ac:dyDescent="0.2">
      <c r="A312" s="117"/>
      <c r="B312" s="8"/>
      <c r="C312" s="8"/>
      <c r="D312" s="118"/>
      <c r="E312" s="8"/>
      <c r="F312" s="8"/>
      <c r="G312" s="60"/>
      <c r="H312" s="60"/>
      <c r="I312" s="61"/>
      <c r="J312" s="62"/>
      <c r="K312" s="118"/>
    </row>
    <row r="313" spans="1:11" ht="15.75" customHeight="1" x14ac:dyDescent="0.2">
      <c r="A313" s="117"/>
      <c r="B313" s="8"/>
      <c r="C313" s="8"/>
      <c r="D313" s="118"/>
      <c r="E313" s="8"/>
      <c r="F313" s="8"/>
      <c r="G313" s="60"/>
      <c r="H313" s="60"/>
      <c r="I313" s="61"/>
      <c r="J313" s="62"/>
      <c r="K313" s="118"/>
    </row>
    <row r="314" spans="1:11" ht="15.75" customHeight="1" x14ac:dyDescent="0.2">
      <c r="A314" s="117"/>
      <c r="B314" s="8"/>
      <c r="C314" s="8"/>
      <c r="D314" s="118"/>
      <c r="E314" s="8"/>
      <c r="F314" s="8"/>
      <c r="G314" s="60"/>
      <c r="H314" s="60"/>
      <c r="I314" s="61"/>
      <c r="J314" s="62"/>
      <c r="K314" s="118"/>
    </row>
    <row r="315" spans="1:11" ht="15.75" customHeight="1" x14ac:dyDescent="0.2">
      <c r="A315" s="117"/>
      <c r="B315" s="8"/>
      <c r="C315" s="8"/>
      <c r="D315" s="118"/>
      <c r="E315" s="8"/>
      <c r="F315" s="8"/>
      <c r="G315" s="60"/>
      <c r="H315" s="60"/>
      <c r="I315" s="61"/>
      <c r="J315" s="62"/>
      <c r="K315" s="118"/>
    </row>
    <row r="316" spans="1:11" ht="15.75" customHeight="1" x14ac:dyDescent="0.2">
      <c r="A316" s="117"/>
      <c r="B316" s="8"/>
      <c r="C316" s="8"/>
      <c r="D316" s="118"/>
      <c r="E316" s="8"/>
      <c r="F316" s="8"/>
      <c r="G316" s="60"/>
      <c r="H316" s="60"/>
      <c r="I316" s="61"/>
      <c r="J316" s="62"/>
      <c r="K316" s="118"/>
    </row>
    <row r="317" spans="1:11" ht="15.75" customHeight="1" x14ac:dyDescent="0.2">
      <c r="A317" s="117"/>
      <c r="B317" s="8"/>
      <c r="C317" s="8"/>
      <c r="D317" s="118"/>
      <c r="E317" s="8"/>
      <c r="F317" s="8"/>
      <c r="G317" s="60"/>
      <c r="H317" s="60"/>
      <c r="I317" s="61"/>
      <c r="J317" s="62"/>
      <c r="K317" s="118"/>
    </row>
    <row r="318" spans="1:11" ht="15.75" customHeight="1" x14ac:dyDescent="0.2">
      <c r="A318" s="117"/>
      <c r="B318" s="8"/>
      <c r="C318" s="8"/>
      <c r="D318" s="118"/>
      <c r="E318" s="8"/>
      <c r="F318" s="8"/>
      <c r="G318" s="60"/>
      <c r="H318" s="60"/>
      <c r="I318" s="61"/>
      <c r="J318" s="62"/>
      <c r="K318" s="118"/>
    </row>
    <row r="319" spans="1:11" ht="15.75" customHeight="1" x14ac:dyDescent="0.2">
      <c r="A319" s="117"/>
      <c r="B319" s="8"/>
      <c r="C319" s="8"/>
      <c r="D319" s="118"/>
      <c r="E319" s="8"/>
      <c r="F319" s="8"/>
      <c r="G319" s="60"/>
      <c r="H319" s="60"/>
      <c r="I319" s="61"/>
      <c r="J319" s="62"/>
      <c r="K319" s="118"/>
    </row>
    <row r="320" spans="1:11" ht="15.75" customHeight="1" x14ac:dyDescent="0.2">
      <c r="A320" s="117"/>
      <c r="B320" s="8"/>
      <c r="C320" s="8"/>
      <c r="D320" s="118"/>
      <c r="E320" s="8"/>
      <c r="F320" s="8"/>
      <c r="G320" s="60"/>
      <c r="H320" s="60"/>
      <c r="I320" s="61"/>
      <c r="J320" s="62"/>
      <c r="K320" s="118"/>
    </row>
    <row r="321" spans="1:11" ht="15.75" customHeight="1" x14ac:dyDescent="0.2">
      <c r="A321" s="117"/>
      <c r="B321" s="8"/>
      <c r="C321" s="8"/>
      <c r="D321" s="118"/>
      <c r="E321" s="8"/>
      <c r="F321" s="8"/>
      <c r="G321" s="60"/>
      <c r="H321" s="60"/>
      <c r="I321" s="61"/>
      <c r="J321" s="62"/>
      <c r="K321" s="118"/>
    </row>
    <row r="322" spans="1:11" ht="15.75" customHeight="1" x14ac:dyDescent="0.2">
      <c r="A322" s="117"/>
      <c r="B322" s="8"/>
      <c r="C322" s="8"/>
      <c r="D322" s="118"/>
      <c r="E322" s="8"/>
      <c r="F322" s="8"/>
      <c r="G322" s="60"/>
      <c r="H322" s="60"/>
      <c r="I322" s="61"/>
      <c r="J322" s="62"/>
      <c r="K322" s="118"/>
    </row>
    <row r="323" spans="1:11" ht="15.75" customHeight="1" x14ac:dyDescent="0.2">
      <c r="A323" s="117"/>
      <c r="B323" s="8"/>
      <c r="C323" s="8"/>
      <c r="D323" s="118"/>
      <c r="E323" s="8"/>
      <c r="F323" s="8"/>
      <c r="G323" s="60"/>
      <c r="H323" s="60"/>
      <c r="I323" s="61"/>
      <c r="J323" s="62"/>
      <c r="K323" s="118"/>
    </row>
    <row r="324" spans="1:11" ht="15.75" customHeight="1" x14ac:dyDescent="0.2">
      <c r="A324" s="117"/>
      <c r="B324" s="8"/>
      <c r="C324" s="8"/>
      <c r="D324" s="118"/>
      <c r="E324" s="8"/>
      <c r="F324" s="8"/>
      <c r="G324" s="60"/>
      <c r="H324" s="60"/>
      <c r="I324" s="61"/>
      <c r="J324" s="62"/>
      <c r="K324" s="118"/>
    </row>
    <row r="325" spans="1:11" ht="15.75" customHeight="1" x14ac:dyDescent="0.2">
      <c r="A325" s="117"/>
      <c r="B325" s="8"/>
      <c r="C325" s="8"/>
      <c r="D325" s="118"/>
      <c r="E325" s="8"/>
      <c r="F325" s="8"/>
      <c r="G325" s="60"/>
      <c r="H325" s="60"/>
      <c r="I325" s="61"/>
      <c r="J325" s="62"/>
      <c r="K325" s="118"/>
    </row>
    <row r="326" spans="1:11" ht="12.75" x14ac:dyDescent="0.2">
      <c r="A326" s="8"/>
      <c r="B326" s="8"/>
      <c r="C326" s="8"/>
      <c r="D326" s="8"/>
      <c r="E326" s="8"/>
      <c r="F326" s="8"/>
      <c r="G326" s="8"/>
      <c r="H326" s="8"/>
      <c r="I326" s="120"/>
      <c r="J326" s="8"/>
      <c r="K326" s="8"/>
    </row>
    <row r="327" spans="1:11" ht="12.75" x14ac:dyDescent="0.2">
      <c r="A327" s="8"/>
      <c r="B327" s="8"/>
      <c r="C327" s="8"/>
      <c r="D327" s="8"/>
      <c r="E327" s="8"/>
      <c r="F327" s="8"/>
      <c r="G327" s="8"/>
      <c r="H327" s="8"/>
      <c r="I327" s="120"/>
      <c r="J327" s="8"/>
      <c r="K327" s="8"/>
    </row>
    <row r="328" spans="1:11" ht="12.75" x14ac:dyDescent="0.2">
      <c r="A328" s="8"/>
      <c r="B328" s="8"/>
      <c r="C328" s="8"/>
      <c r="D328" s="8"/>
      <c r="E328" s="8"/>
      <c r="F328" s="8"/>
      <c r="G328" s="8"/>
      <c r="H328" s="8"/>
      <c r="I328" s="120"/>
      <c r="J328" s="8"/>
      <c r="K328" s="8"/>
    </row>
    <row r="329" spans="1:11" ht="12.75" x14ac:dyDescent="0.2">
      <c r="A329" s="8"/>
      <c r="B329" s="8"/>
      <c r="C329" s="8"/>
      <c r="D329" s="8"/>
      <c r="E329" s="8"/>
      <c r="F329" s="8"/>
      <c r="G329" s="8"/>
      <c r="H329" s="8"/>
      <c r="I329" s="120"/>
      <c r="J329" s="8"/>
      <c r="K329" s="8"/>
    </row>
    <row r="330" spans="1:11" ht="12.75" x14ac:dyDescent="0.2">
      <c r="A330" s="8"/>
      <c r="B330" s="8"/>
      <c r="C330" s="8"/>
      <c r="D330" s="8"/>
      <c r="E330" s="8"/>
      <c r="F330" s="8"/>
      <c r="G330" s="8"/>
      <c r="H330" s="8"/>
      <c r="I330" s="120"/>
      <c r="J330" s="8"/>
      <c r="K330" s="8"/>
    </row>
    <row r="331" spans="1:11" ht="12.75" x14ac:dyDescent="0.2">
      <c r="A331" s="8"/>
      <c r="B331" s="8"/>
      <c r="C331" s="8"/>
      <c r="D331" s="8"/>
      <c r="E331" s="8"/>
      <c r="F331" s="8"/>
      <c r="G331" s="8"/>
      <c r="H331" s="8"/>
      <c r="I331" s="120"/>
      <c r="J331" s="8"/>
      <c r="K331" s="8"/>
    </row>
    <row r="332" spans="1:11" ht="12.75" x14ac:dyDescent="0.2">
      <c r="A332" s="8"/>
      <c r="B332" s="8"/>
      <c r="C332" s="8"/>
      <c r="D332" s="8"/>
      <c r="E332" s="8"/>
      <c r="F332" s="8"/>
      <c r="G332" s="8"/>
      <c r="H332" s="8"/>
      <c r="I332" s="120"/>
      <c r="J332" s="8"/>
      <c r="K332" s="8"/>
    </row>
    <row r="333" spans="1:11" ht="12.75" x14ac:dyDescent="0.2">
      <c r="A333" s="8"/>
      <c r="B333" s="8"/>
      <c r="C333" s="8"/>
      <c r="D333" s="8"/>
      <c r="E333" s="8"/>
      <c r="F333" s="8"/>
      <c r="G333" s="8"/>
      <c r="H333" s="8"/>
      <c r="I333" s="120"/>
      <c r="J333" s="8"/>
      <c r="K333" s="8"/>
    </row>
    <row r="334" spans="1:11" ht="12.75" x14ac:dyDescent="0.2">
      <c r="A334" s="8"/>
      <c r="B334" s="8"/>
      <c r="C334" s="8"/>
      <c r="D334" s="8"/>
      <c r="E334" s="8"/>
      <c r="F334" s="8"/>
      <c r="G334" s="8"/>
      <c r="H334" s="8"/>
      <c r="I334" s="120"/>
      <c r="J334" s="8"/>
      <c r="K334" s="8"/>
    </row>
    <row r="335" spans="1:11" ht="12.75" x14ac:dyDescent="0.2">
      <c r="A335" s="8"/>
      <c r="B335" s="8"/>
      <c r="C335" s="8"/>
      <c r="D335" s="8"/>
      <c r="E335" s="8"/>
      <c r="F335" s="8"/>
      <c r="G335" s="8"/>
      <c r="H335" s="8"/>
      <c r="I335" s="120"/>
      <c r="J335" s="8"/>
      <c r="K335" s="8"/>
    </row>
    <row r="336" spans="1:11" ht="12.75" x14ac:dyDescent="0.2">
      <c r="A336" s="8"/>
      <c r="B336" s="8"/>
      <c r="C336" s="8"/>
      <c r="D336" s="8"/>
      <c r="E336" s="8"/>
      <c r="F336" s="8"/>
      <c r="G336" s="8"/>
      <c r="H336" s="8"/>
      <c r="I336" s="120"/>
      <c r="J336" s="8"/>
      <c r="K336" s="8"/>
    </row>
    <row r="337" spans="1:11" ht="12.75" x14ac:dyDescent="0.2">
      <c r="A337" s="8"/>
      <c r="B337" s="8"/>
      <c r="C337" s="8"/>
      <c r="D337" s="8"/>
      <c r="E337" s="8"/>
      <c r="F337" s="8"/>
      <c r="G337" s="8"/>
      <c r="H337" s="8"/>
      <c r="I337" s="120"/>
      <c r="J337" s="8"/>
      <c r="K337" s="8"/>
    </row>
    <row r="338" spans="1:11" ht="12.75" x14ac:dyDescent="0.2">
      <c r="A338" s="8"/>
      <c r="B338" s="8"/>
      <c r="C338" s="8"/>
      <c r="D338" s="8"/>
      <c r="E338" s="8"/>
      <c r="F338" s="8"/>
      <c r="G338" s="8"/>
      <c r="H338" s="8"/>
      <c r="I338" s="120"/>
      <c r="J338" s="8"/>
      <c r="K338" s="8"/>
    </row>
    <row r="339" spans="1:11" ht="12.75" x14ac:dyDescent="0.2">
      <c r="A339" s="8"/>
      <c r="B339" s="8"/>
      <c r="C339" s="8"/>
      <c r="D339" s="8"/>
      <c r="E339" s="8"/>
      <c r="F339" s="8"/>
      <c r="G339" s="8"/>
      <c r="H339" s="8"/>
      <c r="I339" s="120"/>
      <c r="J339" s="8"/>
      <c r="K339" s="8"/>
    </row>
    <row r="340" spans="1:11" ht="12.75" x14ac:dyDescent="0.2">
      <c r="A340" s="8"/>
      <c r="B340" s="8"/>
      <c r="C340" s="8"/>
      <c r="D340" s="8"/>
      <c r="E340" s="8"/>
      <c r="F340" s="8"/>
      <c r="G340" s="8"/>
      <c r="H340" s="8"/>
      <c r="I340" s="120"/>
      <c r="J340" s="8"/>
      <c r="K340" s="8"/>
    </row>
    <row r="341" spans="1:11" ht="12.75" x14ac:dyDescent="0.2">
      <c r="A341" s="8"/>
      <c r="B341" s="8"/>
      <c r="C341" s="8"/>
      <c r="D341" s="8"/>
      <c r="E341" s="8"/>
      <c r="F341" s="8"/>
      <c r="G341" s="8"/>
      <c r="H341" s="8"/>
      <c r="I341" s="120"/>
      <c r="J341" s="8"/>
      <c r="K341" s="8"/>
    </row>
    <row r="342" spans="1:11" ht="12.75" x14ac:dyDescent="0.2">
      <c r="A342" s="8"/>
      <c r="B342" s="8"/>
      <c r="C342" s="8"/>
      <c r="D342" s="8"/>
      <c r="E342" s="8"/>
      <c r="F342" s="8"/>
      <c r="G342" s="8"/>
      <c r="H342" s="8"/>
      <c r="I342" s="120"/>
      <c r="J342" s="8"/>
      <c r="K342" s="8"/>
    </row>
    <row r="343" spans="1:11" ht="12.75" x14ac:dyDescent="0.2">
      <c r="A343" s="8"/>
      <c r="B343" s="8"/>
      <c r="C343" s="8"/>
      <c r="D343" s="8"/>
      <c r="E343" s="8"/>
      <c r="F343" s="8"/>
      <c r="G343" s="8"/>
      <c r="H343" s="8"/>
      <c r="I343" s="120"/>
      <c r="J343" s="8"/>
      <c r="K343" s="8"/>
    </row>
    <row r="344" spans="1:11" ht="12.75" x14ac:dyDescent="0.2">
      <c r="A344" s="8"/>
      <c r="B344" s="8"/>
      <c r="C344" s="8"/>
      <c r="D344" s="8"/>
      <c r="E344" s="8"/>
      <c r="F344" s="8"/>
      <c r="G344" s="8"/>
      <c r="H344" s="8"/>
      <c r="I344" s="120"/>
      <c r="J344" s="8"/>
      <c r="K344" s="8"/>
    </row>
    <row r="345" spans="1:11" ht="12.75" x14ac:dyDescent="0.2">
      <c r="A345" s="8"/>
      <c r="B345" s="8"/>
      <c r="C345" s="8"/>
      <c r="D345" s="8"/>
      <c r="E345" s="8"/>
      <c r="F345" s="8"/>
      <c r="G345" s="8"/>
      <c r="H345" s="8"/>
      <c r="I345" s="120"/>
      <c r="J345" s="8"/>
      <c r="K345" s="8"/>
    </row>
    <row r="346" spans="1:11" ht="12.75" x14ac:dyDescent="0.2">
      <c r="A346" s="8"/>
      <c r="B346" s="8"/>
      <c r="C346" s="8"/>
      <c r="D346" s="8"/>
      <c r="E346" s="8"/>
      <c r="F346" s="8"/>
      <c r="G346" s="8"/>
      <c r="H346" s="8"/>
      <c r="I346" s="120"/>
      <c r="J346" s="8"/>
      <c r="K346" s="8"/>
    </row>
    <row r="347" spans="1:11" ht="12.75" x14ac:dyDescent="0.2">
      <c r="A347" s="8"/>
      <c r="B347" s="8"/>
      <c r="C347" s="8"/>
      <c r="D347" s="8"/>
      <c r="E347" s="8"/>
      <c r="F347" s="8"/>
      <c r="G347" s="8"/>
      <c r="H347" s="8"/>
      <c r="I347" s="120"/>
      <c r="J347" s="8"/>
      <c r="K347" s="8"/>
    </row>
    <row r="348" spans="1:11" ht="12.75" x14ac:dyDescent="0.2">
      <c r="A348" s="8"/>
      <c r="B348" s="8"/>
      <c r="C348" s="8"/>
      <c r="D348" s="8"/>
      <c r="E348" s="8"/>
      <c r="F348" s="8"/>
      <c r="G348" s="8"/>
      <c r="H348" s="8"/>
      <c r="I348" s="120"/>
      <c r="J348" s="8"/>
      <c r="K348" s="8"/>
    </row>
    <row r="349" spans="1:11" ht="12.75" x14ac:dyDescent="0.2">
      <c r="A349" s="8"/>
      <c r="B349" s="8"/>
      <c r="C349" s="8"/>
      <c r="D349" s="8"/>
      <c r="E349" s="8"/>
      <c r="F349" s="8"/>
      <c r="G349" s="8"/>
      <c r="H349" s="8"/>
      <c r="I349" s="120"/>
      <c r="J349" s="8"/>
      <c r="K349" s="8"/>
    </row>
    <row r="350" spans="1:11" ht="12.75" x14ac:dyDescent="0.2">
      <c r="A350" s="8"/>
      <c r="B350" s="8"/>
      <c r="C350" s="8"/>
      <c r="D350" s="8"/>
      <c r="E350" s="8"/>
      <c r="F350" s="8"/>
      <c r="G350" s="8"/>
      <c r="H350" s="8"/>
      <c r="I350" s="120"/>
      <c r="J350" s="8"/>
      <c r="K350" s="8"/>
    </row>
    <row r="351" spans="1:11" ht="12.75" x14ac:dyDescent="0.2">
      <c r="A351" s="8"/>
      <c r="B351" s="8"/>
      <c r="C351" s="8"/>
      <c r="D351" s="8"/>
      <c r="E351" s="8"/>
      <c r="F351" s="8"/>
      <c r="G351" s="8"/>
      <c r="H351" s="8"/>
      <c r="I351" s="120"/>
      <c r="J351" s="8"/>
      <c r="K351" s="8"/>
    </row>
    <row r="352" spans="1:11" ht="12.75" x14ac:dyDescent="0.2">
      <c r="A352" s="8"/>
      <c r="B352" s="8"/>
      <c r="C352" s="8"/>
      <c r="D352" s="8"/>
      <c r="E352" s="8"/>
      <c r="F352" s="8"/>
      <c r="G352" s="8"/>
      <c r="H352" s="8"/>
      <c r="I352" s="120"/>
      <c r="J352" s="8"/>
      <c r="K352" s="8"/>
    </row>
    <row r="353" spans="1:11" ht="12.75" x14ac:dyDescent="0.2">
      <c r="A353" s="8"/>
      <c r="B353" s="8"/>
      <c r="C353" s="8"/>
      <c r="D353" s="8"/>
      <c r="E353" s="8"/>
      <c r="F353" s="8"/>
      <c r="G353" s="8"/>
      <c r="H353" s="8"/>
      <c r="I353" s="120"/>
      <c r="J353" s="8"/>
      <c r="K353" s="8"/>
    </row>
    <row r="354" spans="1:11" ht="12.75" x14ac:dyDescent="0.2">
      <c r="A354" s="8"/>
      <c r="B354" s="8"/>
      <c r="C354" s="8"/>
      <c r="D354" s="8"/>
      <c r="E354" s="8"/>
      <c r="F354" s="8"/>
      <c r="G354" s="8"/>
      <c r="H354" s="8"/>
      <c r="I354" s="120"/>
      <c r="J354" s="8"/>
      <c r="K354" s="8"/>
    </row>
    <row r="355" spans="1:11" ht="12.75" x14ac:dyDescent="0.2">
      <c r="A355" s="8"/>
      <c r="B355" s="8"/>
      <c r="C355" s="8"/>
      <c r="D355" s="8"/>
      <c r="E355" s="8"/>
      <c r="F355" s="8"/>
      <c r="G355" s="8"/>
      <c r="H355" s="8"/>
      <c r="I355" s="120"/>
      <c r="J355" s="8"/>
      <c r="K355" s="8"/>
    </row>
    <row r="356" spans="1:11" ht="12.75" x14ac:dyDescent="0.2">
      <c r="A356" s="8"/>
      <c r="B356" s="8"/>
      <c r="C356" s="8"/>
      <c r="D356" s="8"/>
      <c r="E356" s="8"/>
      <c r="F356" s="8"/>
      <c r="G356" s="8"/>
      <c r="H356" s="8"/>
      <c r="I356" s="120"/>
      <c r="J356" s="8"/>
      <c r="K356" s="8"/>
    </row>
    <row r="357" spans="1:11" ht="12.75" x14ac:dyDescent="0.2">
      <c r="A357" s="8"/>
      <c r="B357" s="8"/>
      <c r="C357" s="8"/>
      <c r="D357" s="8"/>
      <c r="E357" s="8"/>
      <c r="F357" s="8"/>
      <c r="G357" s="8"/>
      <c r="H357" s="8"/>
      <c r="I357" s="120"/>
      <c r="J357" s="8"/>
      <c r="K357" s="8"/>
    </row>
    <row r="358" spans="1:11" ht="12.75" x14ac:dyDescent="0.2">
      <c r="A358" s="8"/>
      <c r="B358" s="8"/>
      <c r="C358" s="8"/>
      <c r="D358" s="8"/>
      <c r="E358" s="8"/>
      <c r="F358" s="8"/>
      <c r="G358" s="8"/>
      <c r="H358" s="8"/>
      <c r="I358" s="120"/>
      <c r="J358" s="8"/>
      <c r="K358" s="8"/>
    </row>
    <row r="359" spans="1:11" ht="12.75" x14ac:dyDescent="0.2">
      <c r="A359" s="8"/>
      <c r="B359" s="8"/>
      <c r="C359" s="8"/>
      <c r="D359" s="8"/>
      <c r="E359" s="8"/>
      <c r="F359" s="8"/>
      <c r="G359" s="8"/>
      <c r="H359" s="8"/>
      <c r="I359" s="120"/>
      <c r="J359" s="8"/>
      <c r="K359" s="8"/>
    </row>
    <row r="360" spans="1:11" ht="12.75" x14ac:dyDescent="0.2">
      <c r="A360" s="8"/>
      <c r="B360" s="8"/>
      <c r="C360" s="8"/>
      <c r="D360" s="8"/>
      <c r="E360" s="8"/>
      <c r="F360" s="8"/>
      <c r="G360" s="8"/>
      <c r="H360" s="8"/>
      <c r="I360" s="120"/>
      <c r="J360" s="8"/>
      <c r="K360" s="8"/>
    </row>
    <row r="361" spans="1:11" ht="12.75" x14ac:dyDescent="0.2">
      <c r="A361" s="8"/>
      <c r="B361" s="8"/>
      <c r="C361" s="8"/>
      <c r="D361" s="8"/>
      <c r="E361" s="8"/>
      <c r="F361" s="8"/>
      <c r="G361" s="8"/>
      <c r="H361" s="8"/>
      <c r="I361" s="120"/>
      <c r="J361" s="8"/>
      <c r="K361" s="8"/>
    </row>
    <row r="362" spans="1:11" ht="12.75" x14ac:dyDescent="0.2">
      <c r="A362" s="8"/>
      <c r="B362" s="8"/>
      <c r="C362" s="8"/>
      <c r="D362" s="8"/>
      <c r="E362" s="8"/>
      <c r="F362" s="8"/>
      <c r="G362" s="8"/>
      <c r="H362" s="8"/>
      <c r="I362" s="120"/>
      <c r="J362" s="8"/>
      <c r="K362" s="8"/>
    </row>
    <row r="363" spans="1:11" ht="12.75" x14ac:dyDescent="0.2">
      <c r="A363" s="8"/>
      <c r="B363" s="8"/>
      <c r="C363" s="8"/>
      <c r="D363" s="8"/>
      <c r="E363" s="8"/>
      <c r="F363" s="8"/>
      <c r="G363" s="8"/>
      <c r="H363" s="8"/>
      <c r="I363" s="120"/>
      <c r="J363" s="8"/>
      <c r="K363" s="8"/>
    </row>
    <row r="364" spans="1:11" ht="12.75" x14ac:dyDescent="0.2">
      <c r="A364" s="8"/>
      <c r="B364" s="8"/>
      <c r="C364" s="8"/>
      <c r="D364" s="8"/>
      <c r="E364" s="8"/>
      <c r="F364" s="8"/>
      <c r="G364" s="8"/>
      <c r="H364" s="8"/>
      <c r="I364" s="120"/>
      <c r="J364" s="8"/>
      <c r="K364" s="8"/>
    </row>
    <row r="365" spans="1:11" ht="12.75" x14ac:dyDescent="0.2">
      <c r="A365" s="8"/>
      <c r="B365" s="8"/>
      <c r="C365" s="8"/>
      <c r="D365" s="8"/>
      <c r="E365" s="8"/>
      <c r="F365" s="8"/>
      <c r="G365" s="8"/>
      <c r="H365" s="8"/>
      <c r="I365" s="120"/>
      <c r="J365" s="8"/>
      <c r="K365" s="8"/>
    </row>
    <row r="366" spans="1:11" ht="12.75" x14ac:dyDescent="0.2">
      <c r="A366" s="8"/>
      <c r="B366" s="8"/>
      <c r="C366" s="8"/>
      <c r="D366" s="8"/>
      <c r="E366" s="8"/>
      <c r="F366" s="8"/>
      <c r="G366" s="8"/>
      <c r="H366" s="8"/>
      <c r="I366" s="120"/>
      <c r="J366" s="8"/>
      <c r="K366" s="8"/>
    </row>
    <row r="367" spans="1:11" ht="12.75" x14ac:dyDescent="0.2">
      <c r="A367" s="8"/>
      <c r="B367" s="8"/>
      <c r="C367" s="8"/>
      <c r="D367" s="8"/>
      <c r="E367" s="8"/>
      <c r="F367" s="8"/>
      <c r="G367" s="8"/>
      <c r="H367" s="8"/>
      <c r="I367" s="120"/>
      <c r="J367" s="8"/>
      <c r="K367" s="8"/>
    </row>
    <row r="368" spans="1:11" ht="12.75" x14ac:dyDescent="0.2">
      <c r="A368" s="8"/>
      <c r="B368" s="8"/>
      <c r="C368" s="8"/>
      <c r="D368" s="8"/>
      <c r="E368" s="8"/>
      <c r="F368" s="8"/>
      <c r="G368" s="8"/>
      <c r="H368" s="8"/>
      <c r="I368" s="120"/>
      <c r="J368" s="8"/>
      <c r="K368" s="8"/>
    </row>
    <row r="369" spans="1:11" ht="12.75" x14ac:dyDescent="0.2">
      <c r="A369" s="8"/>
      <c r="B369" s="8"/>
      <c r="C369" s="8"/>
      <c r="D369" s="8"/>
      <c r="E369" s="8"/>
      <c r="F369" s="8"/>
      <c r="G369" s="8"/>
      <c r="H369" s="8"/>
      <c r="I369" s="120"/>
      <c r="J369" s="8"/>
      <c r="K369" s="8"/>
    </row>
    <row r="370" spans="1:11" ht="12.75" x14ac:dyDescent="0.2">
      <c r="A370" s="8"/>
      <c r="B370" s="8"/>
      <c r="C370" s="8"/>
      <c r="D370" s="8"/>
      <c r="E370" s="8"/>
      <c r="F370" s="8"/>
      <c r="G370" s="8"/>
      <c r="H370" s="8"/>
      <c r="I370" s="120"/>
      <c r="J370" s="8"/>
      <c r="K370" s="8"/>
    </row>
    <row r="371" spans="1:11" ht="12.75" x14ac:dyDescent="0.2">
      <c r="A371" s="8"/>
      <c r="B371" s="8"/>
      <c r="C371" s="8"/>
      <c r="D371" s="8"/>
      <c r="E371" s="8"/>
      <c r="F371" s="8"/>
      <c r="G371" s="8"/>
      <c r="H371" s="8"/>
      <c r="I371" s="120"/>
      <c r="J371" s="8"/>
      <c r="K371" s="8"/>
    </row>
    <row r="372" spans="1:11" ht="12.75" x14ac:dyDescent="0.2">
      <c r="A372" s="8"/>
      <c r="B372" s="8"/>
      <c r="C372" s="8"/>
      <c r="D372" s="8"/>
      <c r="E372" s="8"/>
      <c r="F372" s="8"/>
      <c r="G372" s="8"/>
      <c r="H372" s="8"/>
      <c r="I372" s="120"/>
      <c r="J372" s="8"/>
      <c r="K372" s="8"/>
    </row>
    <row r="373" spans="1:11" ht="12.75" x14ac:dyDescent="0.2">
      <c r="A373" s="8"/>
      <c r="B373" s="8"/>
      <c r="C373" s="8"/>
      <c r="D373" s="8"/>
      <c r="E373" s="8"/>
      <c r="F373" s="8"/>
      <c r="G373" s="8"/>
      <c r="H373" s="8"/>
      <c r="I373" s="120"/>
      <c r="J373" s="8"/>
      <c r="K373" s="8"/>
    </row>
    <row r="374" spans="1:11" ht="12.75" x14ac:dyDescent="0.2">
      <c r="A374" s="8"/>
      <c r="B374" s="8"/>
      <c r="C374" s="8"/>
      <c r="D374" s="8"/>
      <c r="E374" s="8"/>
      <c r="F374" s="8"/>
      <c r="G374" s="8"/>
      <c r="H374" s="8"/>
      <c r="I374" s="120"/>
      <c r="J374" s="8"/>
      <c r="K374" s="8"/>
    </row>
    <row r="375" spans="1:11" ht="12.75" x14ac:dyDescent="0.2">
      <c r="A375" s="8"/>
      <c r="B375" s="8"/>
      <c r="C375" s="8"/>
      <c r="D375" s="8"/>
      <c r="E375" s="8"/>
      <c r="F375" s="8"/>
      <c r="G375" s="8"/>
      <c r="H375" s="8"/>
      <c r="I375" s="120"/>
      <c r="J375" s="8"/>
      <c r="K375" s="8"/>
    </row>
    <row r="376" spans="1:11" ht="12.75" x14ac:dyDescent="0.2">
      <c r="A376" s="8"/>
      <c r="B376" s="8"/>
      <c r="C376" s="8"/>
      <c r="D376" s="8"/>
      <c r="E376" s="8"/>
      <c r="F376" s="8"/>
      <c r="G376" s="8"/>
      <c r="H376" s="8"/>
      <c r="I376" s="120"/>
      <c r="J376" s="8"/>
      <c r="K376" s="8"/>
    </row>
    <row r="377" spans="1:11" ht="12.75" x14ac:dyDescent="0.2">
      <c r="A377" s="8"/>
      <c r="B377" s="8"/>
      <c r="C377" s="8"/>
      <c r="D377" s="8"/>
      <c r="E377" s="8"/>
      <c r="F377" s="8"/>
      <c r="G377" s="8"/>
      <c r="H377" s="8"/>
      <c r="I377" s="120"/>
      <c r="J377" s="8"/>
      <c r="K377" s="8"/>
    </row>
    <row r="378" spans="1:11" ht="12.75" x14ac:dyDescent="0.2">
      <c r="A378" s="8"/>
      <c r="B378" s="8"/>
      <c r="C378" s="8"/>
      <c r="D378" s="8"/>
      <c r="E378" s="8"/>
      <c r="F378" s="8"/>
      <c r="G378" s="8"/>
      <c r="H378" s="8"/>
      <c r="I378" s="120"/>
      <c r="J378" s="8"/>
      <c r="K378" s="8"/>
    </row>
    <row r="379" spans="1:11" ht="12.75" x14ac:dyDescent="0.2">
      <c r="A379" s="8"/>
      <c r="B379" s="8"/>
      <c r="C379" s="8"/>
      <c r="D379" s="8"/>
      <c r="E379" s="8"/>
      <c r="F379" s="8"/>
      <c r="G379" s="8"/>
      <c r="H379" s="8"/>
      <c r="I379" s="120"/>
      <c r="J379" s="8"/>
      <c r="K379" s="8"/>
    </row>
    <row r="380" spans="1:11" ht="12.75" x14ac:dyDescent="0.2">
      <c r="A380" s="8"/>
      <c r="B380" s="8"/>
      <c r="C380" s="8"/>
      <c r="D380" s="8"/>
      <c r="E380" s="8"/>
      <c r="F380" s="8"/>
      <c r="G380" s="8"/>
      <c r="H380" s="8"/>
      <c r="I380" s="120"/>
      <c r="J380" s="8"/>
      <c r="K380" s="8"/>
    </row>
    <row r="381" spans="1:11" ht="12.75" x14ac:dyDescent="0.2">
      <c r="A381" s="8"/>
      <c r="B381" s="8"/>
      <c r="C381" s="8"/>
      <c r="D381" s="8"/>
      <c r="E381" s="8"/>
      <c r="F381" s="8"/>
      <c r="G381" s="8"/>
      <c r="H381" s="8"/>
      <c r="I381" s="120"/>
      <c r="J381" s="8"/>
      <c r="K381" s="8"/>
    </row>
    <row r="382" spans="1:11" ht="12.75" x14ac:dyDescent="0.2">
      <c r="A382" s="8"/>
      <c r="B382" s="8"/>
      <c r="C382" s="8"/>
      <c r="D382" s="8"/>
      <c r="E382" s="8"/>
      <c r="F382" s="8"/>
      <c r="G382" s="8"/>
      <c r="H382" s="8"/>
      <c r="I382" s="120"/>
      <c r="J382" s="8"/>
      <c r="K382" s="8"/>
    </row>
    <row r="383" spans="1:11" ht="12.75" x14ac:dyDescent="0.2">
      <c r="A383" s="8"/>
      <c r="B383" s="8"/>
      <c r="C383" s="8"/>
      <c r="D383" s="8"/>
      <c r="E383" s="8"/>
      <c r="F383" s="8"/>
      <c r="G383" s="8"/>
      <c r="H383" s="8"/>
      <c r="I383" s="120"/>
      <c r="J383" s="8"/>
      <c r="K383" s="8"/>
    </row>
    <row r="384" spans="1:11" ht="12.75" x14ac:dyDescent="0.2">
      <c r="A384" s="8"/>
      <c r="B384" s="8"/>
      <c r="C384" s="8"/>
      <c r="D384" s="8"/>
      <c r="E384" s="8"/>
      <c r="F384" s="8"/>
      <c r="G384" s="8"/>
      <c r="H384" s="8"/>
      <c r="I384" s="120"/>
      <c r="J384" s="8"/>
      <c r="K384" s="8"/>
    </row>
    <row r="385" spans="1:11" ht="12.75" x14ac:dyDescent="0.2">
      <c r="A385" s="8"/>
      <c r="B385" s="8"/>
      <c r="C385" s="8"/>
      <c r="D385" s="8"/>
      <c r="E385" s="8"/>
      <c r="F385" s="8"/>
      <c r="G385" s="8"/>
      <c r="H385" s="8"/>
      <c r="I385" s="120"/>
      <c r="J385" s="8"/>
      <c r="K385" s="8"/>
    </row>
    <row r="386" spans="1:11" ht="12.75" x14ac:dyDescent="0.2">
      <c r="A386" s="8"/>
      <c r="B386" s="8"/>
      <c r="C386" s="8"/>
      <c r="D386" s="8"/>
      <c r="E386" s="8"/>
      <c r="F386" s="8"/>
      <c r="G386" s="8"/>
      <c r="H386" s="8"/>
      <c r="I386" s="120"/>
      <c r="J386" s="8"/>
      <c r="K386" s="8"/>
    </row>
    <row r="387" spans="1:11" ht="12.75" x14ac:dyDescent="0.2">
      <c r="A387" s="8"/>
      <c r="B387" s="8"/>
      <c r="C387" s="8"/>
      <c r="D387" s="8"/>
      <c r="E387" s="8"/>
      <c r="F387" s="8"/>
      <c r="G387" s="8"/>
      <c r="H387" s="8"/>
      <c r="I387" s="120"/>
      <c r="J387" s="8"/>
      <c r="K387" s="8"/>
    </row>
    <row r="388" spans="1:11" ht="12.75" x14ac:dyDescent="0.2">
      <c r="A388" s="8"/>
      <c r="B388" s="8"/>
      <c r="C388" s="8"/>
      <c r="D388" s="8"/>
      <c r="E388" s="8"/>
      <c r="F388" s="8"/>
      <c r="G388" s="8"/>
      <c r="H388" s="8"/>
      <c r="I388" s="120"/>
      <c r="J388" s="8"/>
      <c r="K388" s="8"/>
    </row>
    <row r="389" spans="1:11" ht="12.75" x14ac:dyDescent="0.2">
      <c r="A389" s="8"/>
      <c r="B389" s="8"/>
      <c r="C389" s="8"/>
      <c r="D389" s="8"/>
      <c r="E389" s="8"/>
      <c r="F389" s="8"/>
      <c r="G389" s="8"/>
      <c r="H389" s="8"/>
      <c r="I389" s="120"/>
      <c r="J389" s="8"/>
      <c r="K389" s="8"/>
    </row>
    <row r="390" spans="1:11" ht="12.75" x14ac:dyDescent="0.2">
      <c r="A390" s="8"/>
      <c r="B390" s="8"/>
      <c r="C390" s="8"/>
      <c r="D390" s="8"/>
      <c r="E390" s="8"/>
      <c r="F390" s="8"/>
      <c r="G390" s="8"/>
      <c r="H390" s="8"/>
      <c r="I390" s="120"/>
      <c r="J390" s="8"/>
      <c r="K390" s="8"/>
    </row>
    <row r="391" spans="1:11" ht="12.75" x14ac:dyDescent="0.2">
      <c r="A391" s="8"/>
      <c r="B391" s="8"/>
      <c r="C391" s="8"/>
      <c r="D391" s="8"/>
      <c r="E391" s="8"/>
      <c r="F391" s="8"/>
      <c r="G391" s="8"/>
      <c r="H391" s="8"/>
      <c r="I391" s="120"/>
      <c r="J391" s="8"/>
      <c r="K391" s="8"/>
    </row>
    <row r="392" spans="1:11" ht="12.75" x14ac:dyDescent="0.2">
      <c r="A392" s="8"/>
      <c r="B392" s="8"/>
      <c r="C392" s="8"/>
      <c r="D392" s="8"/>
      <c r="E392" s="8"/>
      <c r="F392" s="8"/>
      <c r="G392" s="8"/>
      <c r="H392" s="8"/>
      <c r="I392" s="120"/>
      <c r="J392" s="8"/>
      <c r="K392" s="8"/>
    </row>
    <row r="393" spans="1:11" ht="12.75" x14ac:dyDescent="0.2">
      <c r="A393" s="8"/>
      <c r="B393" s="8"/>
      <c r="C393" s="8"/>
      <c r="D393" s="8"/>
      <c r="E393" s="8"/>
      <c r="F393" s="8"/>
      <c r="G393" s="8"/>
      <c r="H393" s="8"/>
      <c r="I393" s="120"/>
      <c r="J393" s="8"/>
      <c r="K393" s="8"/>
    </row>
    <row r="394" spans="1:11" ht="12.75" x14ac:dyDescent="0.2">
      <c r="A394" s="8"/>
      <c r="B394" s="8"/>
      <c r="C394" s="8"/>
      <c r="D394" s="8"/>
      <c r="E394" s="8"/>
      <c r="F394" s="8"/>
      <c r="G394" s="8"/>
      <c r="H394" s="8"/>
      <c r="I394" s="120"/>
      <c r="J394" s="8"/>
      <c r="K394" s="8"/>
    </row>
    <row r="395" spans="1:11" ht="12.75" x14ac:dyDescent="0.2">
      <c r="A395" s="8"/>
      <c r="B395" s="8"/>
      <c r="C395" s="8"/>
      <c r="D395" s="8"/>
      <c r="E395" s="8"/>
      <c r="F395" s="8"/>
      <c r="G395" s="8"/>
      <c r="H395" s="8"/>
      <c r="I395" s="120"/>
      <c r="J395" s="8"/>
      <c r="K395" s="8"/>
    </row>
    <row r="396" spans="1:11" ht="12.75" x14ac:dyDescent="0.2">
      <c r="A396" s="8"/>
      <c r="B396" s="8"/>
      <c r="C396" s="8"/>
      <c r="D396" s="8"/>
      <c r="E396" s="8"/>
      <c r="F396" s="8"/>
      <c r="G396" s="8"/>
      <c r="H396" s="8"/>
      <c r="I396" s="120"/>
      <c r="J396" s="8"/>
      <c r="K396" s="8"/>
    </row>
    <row r="397" spans="1:11" ht="12.75" x14ac:dyDescent="0.2">
      <c r="A397" s="8"/>
      <c r="B397" s="8"/>
      <c r="C397" s="8"/>
      <c r="D397" s="8"/>
      <c r="E397" s="8"/>
      <c r="F397" s="8"/>
      <c r="G397" s="8"/>
      <c r="H397" s="8"/>
      <c r="I397" s="120"/>
      <c r="J397" s="8"/>
      <c r="K397" s="8"/>
    </row>
    <row r="398" spans="1:11" ht="12.75" x14ac:dyDescent="0.2">
      <c r="A398" s="8"/>
      <c r="B398" s="8"/>
      <c r="C398" s="8"/>
      <c r="D398" s="8"/>
      <c r="E398" s="8"/>
      <c r="F398" s="8"/>
      <c r="G398" s="8"/>
      <c r="H398" s="8"/>
      <c r="I398" s="120"/>
      <c r="J398" s="8"/>
      <c r="K398" s="8"/>
    </row>
    <row r="399" spans="1:11" ht="12.75" x14ac:dyDescent="0.2">
      <c r="A399" s="8"/>
      <c r="B399" s="8"/>
      <c r="C399" s="8"/>
      <c r="D399" s="8"/>
      <c r="E399" s="8"/>
      <c r="F399" s="8"/>
      <c r="G399" s="8"/>
      <c r="H399" s="8"/>
      <c r="I399" s="120"/>
      <c r="J399" s="8"/>
      <c r="K399" s="8"/>
    </row>
    <row r="400" spans="1:11" ht="12.75" x14ac:dyDescent="0.2">
      <c r="A400" s="8"/>
      <c r="B400" s="8"/>
      <c r="C400" s="8"/>
      <c r="D400" s="8"/>
      <c r="E400" s="8"/>
      <c r="F400" s="8"/>
      <c r="G400" s="8"/>
      <c r="H400" s="8"/>
      <c r="I400" s="120"/>
      <c r="J400" s="8"/>
      <c r="K400" s="8"/>
    </row>
    <row r="401" spans="1:11" ht="12.75" x14ac:dyDescent="0.2">
      <c r="A401" s="8"/>
      <c r="B401" s="8"/>
      <c r="C401" s="8"/>
      <c r="D401" s="8"/>
      <c r="E401" s="8"/>
      <c r="F401" s="8"/>
      <c r="G401" s="8"/>
      <c r="H401" s="8"/>
      <c r="I401" s="120"/>
      <c r="J401" s="8"/>
      <c r="K401" s="8"/>
    </row>
    <row r="402" spans="1:11" ht="12.75" x14ac:dyDescent="0.2">
      <c r="A402" s="8"/>
      <c r="B402" s="8"/>
      <c r="C402" s="8"/>
      <c r="D402" s="8"/>
      <c r="E402" s="8"/>
      <c r="F402" s="8"/>
      <c r="G402" s="8"/>
      <c r="H402" s="8"/>
      <c r="I402" s="120"/>
      <c r="J402" s="8"/>
      <c r="K402" s="8"/>
    </row>
    <row r="403" spans="1:11" ht="12.75" x14ac:dyDescent="0.2">
      <c r="A403" s="8"/>
      <c r="B403" s="8"/>
      <c r="C403" s="8"/>
      <c r="D403" s="8"/>
      <c r="E403" s="8"/>
      <c r="F403" s="8"/>
      <c r="G403" s="8"/>
      <c r="H403" s="8"/>
      <c r="I403" s="120"/>
      <c r="J403" s="8"/>
      <c r="K403" s="8"/>
    </row>
    <row r="404" spans="1:11" ht="12.75" x14ac:dyDescent="0.2">
      <c r="A404" s="8"/>
      <c r="B404" s="8"/>
      <c r="C404" s="8"/>
      <c r="D404" s="8"/>
      <c r="E404" s="8"/>
      <c r="F404" s="8"/>
      <c r="G404" s="8"/>
      <c r="H404" s="8"/>
      <c r="I404" s="120"/>
      <c r="J404" s="8"/>
      <c r="K404" s="8"/>
    </row>
    <row r="405" spans="1:11" ht="12.75" x14ac:dyDescent="0.2">
      <c r="A405" s="8"/>
      <c r="B405" s="8"/>
      <c r="C405" s="8"/>
      <c r="D405" s="8"/>
      <c r="E405" s="8"/>
      <c r="F405" s="8"/>
      <c r="G405" s="8"/>
      <c r="H405" s="8"/>
      <c r="I405" s="120"/>
      <c r="J405" s="8"/>
      <c r="K405" s="8"/>
    </row>
    <row r="406" spans="1:11" ht="12.75" x14ac:dyDescent="0.2">
      <c r="A406" s="8"/>
      <c r="B406" s="8"/>
      <c r="C406" s="8"/>
      <c r="D406" s="8"/>
      <c r="E406" s="8"/>
      <c r="F406" s="8"/>
      <c r="G406" s="8"/>
      <c r="H406" s="8"/>
      <c r="I406" s="120"/>
      <c r="J406" s="8"/>
      <c r="K406" s="8"/>
    </row>
    <row r="407" spans="1:11" ht="12.75" x14ac:dyDescent="0.2">
      <c r="A407" s="8"/>
      <c r="B407" s="8"/>
      <c r="C407" s="8"/>
      <c r="D407" s="8"/>
      <c r="E407" s="8"/>
      <c r="F407" s="8"/>
      <c r="G407" s="8"/>
      <c r="H407" s="8"/>
      <c r="I407" s="120"/>
      <c r="J407" s="8"/>
      <c r="K407" s="8"/>
    </row>
    <row r="408" spans="1:11" ht="12.75" x14ac:dyDescent="0.2">
      <c r="A408" s="8"/>
      <c r="B408" s="8"/>
      <c r="C408" s="8"/>
      <c r="D408" s="8"/>
      <c r="E408" s="8"/>
      <c r="F408" s="8"/>
      <c r="G408" s="8"/>
      <c r="H408" s="8"/>
      <c r="I408" s="120"/>
      <c r="J408" s="8"/>
      <c r="K408" s="8"/>
    </row>
    <row r="409" spans="1:11" ht="12.75" x14ac:dyDescent="0.2">
      <c r="A409" s="8"/>
      <c r="B409" s="8"/>
      <c r="C409" s="8"/>
      <c r="D409" s="8"/>
      <c r="E409" s="8"/>
      <c r="F409" s="8"/>
      <c r="G409" s="8"/>
      <c r="H409" s="8"/>
      <c r="I409" s="120"/>
      <c r="J409" s="8"/>
      <c r="K409" s="8"/>
    </row>
    <row r="410" spans="1:11" ht="12.75" x14ac:dyDescent="0.2">
      <c r="A410" s="8"/>
      <c r="B410" s="8"/>
      <c r="C410" s="8"/>
      <c r="D410" s="8"/>
      <c r="E410" s="8"/>
      <c r="F410" s="8"/>
      <c r="G410" s="8"/>
      <c r="H410" s="8"/>
      <c r="I410" s="120"/>
      <c r="J410" s="8"/>
      <c r="K410" s="8"/>
    </row>
    <row r="411" spans="1:11" ht="12.75" x14ac:dyDescent="0.2">
      <c r="A411" s="8"/>
      <c r="B411" s="8"/>
      <c r="C411" s="8"/>
      <c r="D411" s="8"/>
      <c r="E411" s="8"/>
      <c r="F411" s="8"/>
      <c r="G411" s="8"/>
      <c r="H411" s="8"/>
      <c r="I411" s="120"/>
      <c r="J411" s="8"/>
      <c r="K411" s="8"/>
    </row>
    <row r="412" spans="1:11" ht="12.75" x14ac:dyDescent="0.2">
      <c r="A412" s="8"/>
      <c r="B412" s="8"/>
      <c r="C412" s="8"/>
      <c r="D412" s="8"/>
      <c r="E412" s="8"/>
      <c r="F412" s="8"/>
      <c r="G412" s="8"/>
      <c r="H412" s="8"/>
      <c r="I412" s="120"/>
      <c r="J412" s="8"/>
      <c r="K412" s="8"/>
    </row>
    <row r="413" spans="1:11" ht="12.75" x14ac:dyDescent="0.2">
      <c r="A413" s="8"/>
      <c r="B413" s="8"/>
      <c r="C413" s="8"/>
      <c r="D413" s="8"/>
      <c r="E413" s="8"/>
      <c r="F413" s="8"/>
      <c r="G413" s="8"/>
      <c r="H413" s="8"/>
      <c r="I413" s="120"/>
      <c r="J413" s="8"/>
      <c r="K413" s="8"/>
    </row>
    <row r="414" spans="1:11" ht="12.75" x14ac:dyDescent="0.2">
      <c r="A414" s="8"/>
      <c r="B414" s="8"/>
      <c r="C414" s="8"/>
      <c r="D414" s="8"/>
      <c r="E414" s="8"/>
      <c r="F414" s="8"/>
      <c r="G414" s="8"/>
      <c r="H414" s="8"/>
      <c r="I414" s="120"/>
      <c r="J414" s="8"/>
      <c r="K414" s="8"/>
    </row>
    <row r="415" spans="1:11" ht="12.75" x14ac:dyDescent="0.2">
      <c r="A415" s="8"/>
      <c r="B415" s="8"/>
      <c r="C415" s="8"/>
      <c r="D415" s="8"/>
      <c r="E415" s="8"/>
      <c r="F415" s="8"/>
      <c r="G415" s="8"/>
      <c r="H415" s="8"/>
      <c r="I415" s="120"/>
      <c r="J415" s="8"/>
      <c r="K415" s="8"/>
    </row>
    <row r="416" spans="1:11" ht="12.75" x14ac:dyDescent="0.2">
      <c r="A416" s="8"/>
      <c r="B416" s="8"/>
      <c r="C416" s="8"/>
      <c r="D416" s="8"/>
      <c r="E416" s="8"/>
      <c r="F416" s="8"/>
      <c r="G416" s="8"/>
      <c r="H416" s="8"/>
      <c r="I416" s="120"/>
      <c r="J416" s="8"/>
      <c r="K416" s="8"/>
    </row>
    <row r="417" spans="1:11" ht="12.75" x14ac:dyDescent="0.2">
      <c r="A417" s="8"/>
      <c r="B417" s="8"/>
      <c r="C417" s="8"/>
      <c r="D417" s="8"/>
      <c r="E417" s="8"/>
      <c r="F417" s="8"/>
      <c r="G417" s="8"/>
      <c r="H417" s="8"/>
      <c r="I417" s="120"/>
      <c r="J417" s="8"/>
      <c r="K417" s="8"/>
    </row>
    <row r="418" spans="1:11" ht="12.75" x14ac:dyDescent="0.2">
      <c r="A418" s="8"/>
      <c r="B418" s="8"/>
      <c r="C418" s="8"/>
      <c r="D418" s="8"/>
      <c r="E418" s="8"/>
      <c r="F418" s="8"/>
      <c r="G418" s="8"/>
      <c r="H418" s="8"/>
      <c r="I418" s="120"/>
      <c r="J418" s="8"/>
      <c r="K418" s="8"/>
    </row>
    <row r="419" spans="1:11" ht="12.75" x14ac:dyDescent="0.2">
      <c r="A419" s="8"/>
      <c r="B419" s="8"/>
      <c r="C419" s="8"/>
      <c r="D419" s="8"/>
      <c r="E419" s="8"/>
      <c r="F419" s="8"/>
      <c r="G419" s="8"/>
      <c r="H419" s="8"/>
      <c r="I419" s="120"/>
      <c r="J419" s="8"/>
      <c r="K419" s="8"/>
    </row>
    <row r="420" spans="1:11" ht="12.75" x14ac:dyDescent="0.2">
      <c r="A420" s="8"/>
      <c r="B420" s="8"/>
      <c r="C420" s="8"/>
      <c r="D420" s="8"/>
      <c r="E420" s="8"/>
      <c r="F420" s="8"/>
      <c r="G420" s="8"/>
      <c r="H420" s="8"/>
      <c r="I420" s="120"/>
      <c r="J420" s="8"/>
      <c r="K420" s="8"/>
    </row>
    <row r="421" spans="1:11" ht="12.75" x14ac:dyDescent="0.2">
      <c r="A421" s="8"/>
      <c r="B421" s="8"/>
      <c r="C421" s="8"/>
      <c r="D421" s="8"/>
      <c r="E421" s="8"/>
      <c r="F421" s="8"/>
      <c r="G421" s="8"/>
      <c r="H421" s="8"/>
      <c r="I421" s="120"/>
      <c r="J421" s="8"/>
      <c r="K421" s="8"/>
    </row>
    <row r="422" spans="1:11" ht="12.75" x14ac:dyDescent="0.2">
      <c r="A422" s="8"/>
      <c r="B422" s="8"/>
      <c r="C422" s="8"/>
      <c r="D422" s="8"/>
      <c r="E422" s="8"/>
      <c r="F422" s="8"/>
      <c r="G422" s="8"/>
      <c r="H422" s="8"/>
      <c r="I422" s="120"/>
      <c r="J422" s="8"/>
      <c r="K422" s="8"/>
    </row>
    <row r="423" spans="1:11" ht="12.75" x14ac:dyDescent="0.2">
      <c r="A423" s="8"/>
      <c r="B423" s="8"/>
      <c r="C423" s="8"/>
      <c r="D423" s="8"/>
      <c r="E423" s="8"/>
      <c r="F423" s="8"/>
      <c r="G423" s="8"/>
      <c r="H423" s="8"/>
      <c r="I423" s="120"/>
      <c r="J423" s="8"/>
      <c r="K423" s="8"/>
    </row>
    <row r="424" spans="1:11" ht="12.75" x14ac:dyDescent="0.2">
      <c r="A424" s="8"/>
      <c r="B424" s="8"/>
      <c r="C424" s="8"/>
      <c r="D424" s="8"/>
      <c r="E424" s="8"/>
      <c r="F424" s="8"/>
      <c r="G424" s="8"/>
      <c r="H424" s="8"/>
      <c r="I424" s="120"/>
      <c r="J424" s="8"/>
      <c r="K424" s="8"/>
    </row>
    <row r="425" spans="1:11" ht="12.75" x14ac:dyDescent="0.2">
      <c r="A425" s="8"/>
      <c r="B425" s="8"/>
      <c r="C425" s="8"/>
      <c r="D425" s="8"/>
      <c r="E425" s="8"/>
      <c r="F425" s="8"/>
      <c r="G425" s="8"/>
      <c r="H425" s="8"/>
      <c r="I425" s="120"/>
      <c r="J425" s="8"/>
      <c r="K425" s="8"/>
    </row>
    <row r="426" spans="1:11" ht="12.75" x14ac:dyDescent="0.2">
      <c r="A426" s="8"/>
      <c r="B426" s="8"/>
      <c r="C426" s="8"/>
      <c r="D426" s="8"/>
      <c r="E426" s="8"/>
      <c r="F426" s="8"/>
      <c r="G426" s="8"/>
      <c r="H426" s="8"/>
      <c r="I426" s="120"/>
      <c r="J426" s="8"/>
      <c r="K426" s="8"/>
    </row>
    <row r="427" spans="1:11" ht="12.75" x14ac:dyDescent="0.2">
      <c r="A427" s="8"/>
      <c r="B427" s="8"/>
      <c r="C427" s="8"/>
      <c r="D427" s="8"/>
      <c r="E427" s="8"/>
      <c r="F427" s="8"/>
      <c r="G427" s="8"/>
      <c r="H427" s="8"/>
      <c r="I427" s="120"/>
      <c r="J427" s="8"/>
      <c r="K427" s="8"/>
    </row>
    <row r="428" spans="1:11" ht="12.75" x14ac:dyDescent="0.2">
      <c r="A428" s="8"/>
      <c r="B428" s="8"/>
      <c r="C428" s="8"/>
      <c r="D428" s="8"/>
      <c r="E428" s="8"/>
      <c r="F428" s="8"/>
      <c r="G428" s="8"/>
      <c r="H428" s="8"/>
      <c r="I428" s="120"/>
      <c r="J428" s="8"/>
      <c r="K428" s="8"/>
    </row>
    <row r="429" spans="1:11" ht="12.75" x14ac:dyDescent="0.2">
      <c r="A429" s="8"/>
      <c r="B429" s="8"/>
      <c r="C429" s="8"/>
      <c r="D429" s="8"/>
      <c r="E429" s="8"/>
      <c r="F429" s="8"/>
      <c r="G429" s="8"/>
      <c r="H429" s="8"/>
      <c r="I429" s="120"/>
      <c r="J429" s="8"/>
      <c r="K429" s="8"/>
    </row>
    <row r="430" spans="1:11" ht="12.75" x14ac:dyDescent="0.2">
      <c r="A430" s="8"/>
      <c r="B430" s="8"/>
      <c r="C430" s="8"/>
      <c r="D430" s="8"/>
      <c r="E430" s="8"/>
      <c r="F430" s="8"/>
      <c r="G430" s="8"/>
      <c r="H430" s="8"/>
      <c r="I430" s="120"/>
      <c r="J430" s="8"/>
      <c r="K430" s="8"/>
    </row>
    <row r="431" spans="1:11" ht="12.75" x14ac:dyDescent="0.2">
      <c r="A431" s="8"/>
      <c r="B431" s="8"/>
      <c r="C431" s="8"/>
      <c r="D431" s="8"/>
      <c r="E431" s="8"/>
      <c r="F431" s="8"/>
      <c r="G431" s="8"/>
      <c r="H431" s="8"/>
      <c r="I431" s="120"/>
      <c r="J431" s="8"/>
      <c r="K431" s="8"/>
    </row>
    <row r="432" spans="1:11" ht="12.75" x14ac:dyDescent="0.2">
      <c r="A432" s="8"/>
      <c r="B432" s="8"/>
      <c r="C432" s="8"/>
      <c r="D432" s="8"/>
      <c r="E432" s="8"/>
      <c r="F432" s="8"/>
      <c r="G432" s="8"/>
      <c r="H432" s="8"/>
      <c r="I432" s="120"/>
      <c r="J432" s="8"/>
      <c r="K432" s="8"/>
    </row>
    <row r="433" spans="1:11" ht="12.75" x14ac:dyDescent="0.2">
      <c r="A433" s="8"/>
      <c r="B433" s="8"/>
      <c r="C433" s="8"/>
      <c r="D433" s="8"/>
      <c r="E433" s="8"/>
      <c r="F433" s="8"/>
      <c r="G433" s="8"/>
      <c r="H433" s="8"/>
      <c r="I433" s="120"/>
      <c r="J433" s="8"/>
      <c r="K433" s="8"/>
    </row>
    <row r="434" spans="1:11" ht="12.75" x14ac:dyDescent="0.2">
      <c r="A434" s="8"/>
      <c r="B434" s="8"/>
      <c r="C434" s="8"/>
      <c r="D434" s="8"/>
      <c r="E434" s="8"/>
      <c r="F434" s="8"/>
      <c r="G434" s="8"/>
      <c r="H434" s="8"/>
      <c r="I434" s="120"/>
      <c r="J434" s="8"/>
      <c r="K434" s="8"/>
    </row>
    <row r="435" spans="1:11" ht="12.75" x14ac:dyDescent="0.2">
      <c r="A435" s="8"/>
      <c r="B435" s="8"/>
      <c r="C435" s="8"/>
      <c r="D435" s="8"/>
      <c r="E435" s="8"/>
      <c r="F435" s="8"/>
      <c r="G435" s="8"/>
      <c r="H435" s="8"/>
      <c r="I435" s="120"/>
      <c r="J435" s="8"/>
      <c r="K435" s="8"/>
    </row>
    <row r="436" spans="1:11" ht="12.75" x14ac:dyDescent="0.2">
      <c r="A436" s="8"/>
      <c r="B436" s="8"/>
      <c r="C436" s="8"/>
      <c r="D436" s="8"/>
      <c r="E436" s="8"/>
      <c r="F436" s="8"/>
      <c r="G436" s="8"/>
      <c r="H436" s="8"/>
      <c r="I436" s="120"/>
      <c r="J436" s="8"/>
      <c r="K436" s="8"/>
    </row>
    <row r="437" spans="1:11" ht="12.75" x14ac:dyDescent="0.2">
      <c r="A437" s="8"/>
      <c r="B437" s="8"/>
      <c r="C437" s="8"/>
      <c r="D437" s="8"/>
      <c r="E437" s="8"/>
      <c r="F437" s="8"/>
      <c r="G437" s="8"/>
      <c r="H437" s="8"/>
      <c r="I437" s="120"/>
      <c r="J437" s="8"/>
      <c r="K437" s="8"/>
    </row>
    <row r="438" spans="1:11" ht="12.75" x14ac:dyDescent="0.2">
      <c r="A438" s="8"/>
      <c r="B438" s="8"/>
      <c r="C438" s="8"/>
      <c r="D438" s="8"/>
      <c r="E438" s="8"/>
      <c r="F438" s="8"/>
      <c r="G438" s="8"/>
      <c r="H438" s="8"/>
      <c r="I438" s="120"/>
      <c r="J438" s="8"/>
      <c r="K438" s="8"/>
    </row>
    <row r="439" spans="1:11" ht="12.75" x14ac:dyDescent="0.2">
      <c r="A439" s="8"/>
      <c r="B439" s="8"/>
      <c r="C439" s="8"/>
      <c r="D439" s="8"/>
      <c r="E439" s="8"/>
      <c r="F439" s="8"/>
      <c r="G439" s="8"/>
      <c r="H439" s="8"/>
      <c r="I439" s="120"/>
      <c r="J439" s="8"/>
      <c r="K439" s="8"/>
    </row>
    <row r="440" spans="1:11" ht="12.75" x14ac:dyDescent="0.2">
      <c r="A440" s="8"/>
      <c r="B440" s="8"/>
      <c r="C440" s="8"/>
      <c r="D440" s="8"/>
      <c r="E440" s="8"/>
      <c r="F440" s="8"/>
      <c r="G440" s="8"/>
      <c r="H440" s="8"/>
      <c r="I440" s="120"/>
      <c r="J440" s="8"/>
      <c r="K440" s="8"/>
    </row>
    <row r="441" spans="1:11" ht="12.75" x14ac:dyDescent="0.2">
      <c r="A441" s="8"/>
      <c r="B441" s="8"/>
      <c r="C441" s="8"/>
      <c r="D441" s="8"/>
      <c r="E441" s="8"/>
      <c r="F441" s="8"/>
      <c r="G441" s="8"/>
      <c r="H441" s="8"/>
      <c r="I441" s="120"/>
      <c r="J441" s="8"/>
      <c r="K441" s="8"/>
    </row>
    <row r="442" spans="1:11" ht="12.75" x14ac:dyDescent="0.2">
      <c r="A442" s="8"/>
      <c r="B442" s="8"/>
      <c r="C442" s="8"/>
      <c r="D442" s="8"/>
      <c r="E442" s="8"/>
      <c r="F442" s="8"/>
      <c r="G442" s="8"/>
      <c r="H442" s="8"/>
      <c r="I442" s="120"/>
      <c r="J442" s="8"/>
      <c r="K442" s="8"/>
    </row>
    <row r="443" spans="1:11" ht="12.75" x14ac:dyDescent="0.2">
      <c r="A443" s="8"/>
      <c r="B443" s="8"/>
      <c r="C443" s="8"/>
      <c r="D443" s="8"/>
      <c r="E443" s="8"/>
      <c r="F443" s="8"/>
      <c r="G443" s="8"/>
      <c r="H443" s="8"/>
      <c r="I443" s="120"/>
      <c r="J443" s="8"/>
      <c r="K443" s="8"/>
    </row>
    <row r="444" spans="1:11" ht="12.75" x14ac:dyDescent="0.2">
      <c r="A444" s="8"/>
      <c r="B444" s="8"/>
      <c r="C444" s="8"/>
      <c r="D444" s="8"/>
      <c r="E444" s="8"/>
      <c r="F444" s="8"/>
      <c r="G444" s="8"/>
      <c r="H444" s="8"/>
      <c r="I444" s="120"/>
      <c r="J444" s="8"/>
      <c r="K444" s="8"/>
    </row>
    <row r="445" spans="1:11" ht="12.75" x14ac:dyDescent="0.2">
      <c r="A445" s="8"/>
      <c r="B445" s="8"/>
      <c r="C445" s="8"/>
      <c r="D445" s="8"/>
      <c r="E445" s="8"/>
      <c r="F445" s="8"/>
      <c r="G445" s="8"/>
      <c r="H445" s="8"/>
      <c r="I445" s="120"/>
      <c r="J445" s="8"/>
      <c r="K445" s="8"/>
    </row>
    <row r="446" spans="1:11" ht="12.75" x14ac:dyDescent="0.2">
      <c r="A446" s="8"/>
      <c r="B446" s="8"/>
      <c r="C446" s="8"/>
      <c r="D446" s="8"/>
      <c r="E446" s="8"/>
      <c r="F446" s="8"/>
      <c r="G446" s="8"/>
      <c r="H446" s="8"/>
      <c r="I446" s="120"/>
      <c r="J446" s="8"/>
      <c r="K446" s="8"/>
    </row>
    <row r="447" spans="1:11" ht="12.75" x14ac:dyDescent="0.2">
      <c r="A447" s="8"/>
      <c r="B447" s="8"/>
      <c r="C447" s="8"/>
      <c r="D447" s="8"/>
      <c r="E447" s="8"/>
      <c r="F447" s="8"/>
      <c r="G447" s="8"/>
      <c r="H447" s="8"/>
      <c r="I447" s="120"/>
      <c r="J447" s="8"/>
      <c r="K447" s="8"/>
    </row>
    <row r="448" spans="1:11" ht="12.75" x14ac:dyDescent="0.2">
      <c r="A448" s="8"/>
      <c r="B448" s="8"/>
      <c r="C448" s="8"/>
      <c r="D448" s="8"/>
      <c r="E448" s="8"/>
      <c r="F448" s="8"/>
      <c r="G448" s="8"/>
      <c r="H448" s="8"/>
      <c r="I448" s="120"/>
      <c r="J448" s="8"/>
      <c r="K448" s="8"/>
    </row>
    <row r="449" spans="1:11" ht="12.75" x14ac:dyDescent="0.2">
      <c r="A449" s="8"/>
      <c r="B449" s="8"/>
      <c r="C449" s="8"/>
      <c r="D449" s="8"/>
      <c r="E449" s="8"/>
      <c r="F449" s="8"/>
      <c r="G449" s="8"/>
      <c r="H449" s="8"/>
      <c r="I449" s="120"/>
      <c r="J449" s="8"/>
      <c r="K449" s="8"/>
    </row>
    <row r="450" spans="1:11" ht="12.75" x14ac:dyDescent="0.2">
      <c r="A450" s="8"/>
      <c r="B450" s="8"/>
      <c r="C450" s="8"/>
      <c r="D450" s="8"/>
      <c r="E450" s="8"/>
      <c r="F450" s="8"/>
      <c r="G450" s="8"/>
      <c r="H450" s="8"/>
      <c r="I450" s="120"/>
      <c r="J450" s="8"/>
      <c r="K450" s="8"/>
    </row>
    <row r="451" spans="1:11" ht="12.75" x14ac:dyDescent="0.2">
      <c r="A451" s="8"/>
      <c r="B451" s="8"/>
      <c r="C451" s="8"/>
      <c r="D451" s="8"/>
      <c r="E451" s="8"/>
      <c r="F451" s="8"/>
      <c r="G451" s="8"/>
      <c r="H451" s="8"/>
      <c r="I451" s="120"/>
      <c r="J451" s="8"/>
      <c r="K451" s="8"/>
    </row>
    <row r="452" spans="1:11" ht="12.75" x14ac:dyDescent="0.2">
      <c r="A452" s="8"/>
      <c r="B452" s="8"/>
      <c r="C452" s="8"/>
      <c r="D452" s="8"/>
      <c r="E452" s="8"/>
      <c r="F452" s="8"/>
      <c r="G452" s="8"/>
      <c r="H452" s="8"/>
      <c r="I452" s="120"/>
      <c r="J452" s="8"/>
      <c r="K452" s="8"/>
    </row>
    <row r="453" spans="1:11" ht="12.75" x14ac:dyDescent="0.2">
      <c r="A453" s="8"/>
      <c r="B453" s="8"/>
      <c r="C453" s="8"/>
      <c r="D453" s="8"/>
      <c r="E453" s="8"/>
      <c r="F453" s="8"/>
      <c r="G453" s="8"/>
      <c r="H453" s="8"/>
      <c r="I453" s="120"/>
      <c r="J453" s="8"/>
      <c r="K453" s="8"/>
    </row>
    <row r="454" spans="1:11" ht="12.75" x14ac:dyDescent="0.2">
      <c r="A454" s="8"/>
      <c r="B454" s="8"/>
      <c r="C454" s="8"/>
      <c r="D454" s="8"/>
      <c r="E454" s="8"/>
      <c r="F454" s="8"/>
      <c r="G454" s="8"/>
      <c r="H454" s="8"/>
      <c r="I454" s="120"/>
      <c r="J454" s="8"/>
      <c r="K454" s="8"/>
    </row>
    <row r="455" spans="1:11" ht="12.75" x14ac:dyDescent="0.2">
      <c r="A455" s="8"/>
      <c r="B455" s="8"/>
      <c r="C455" s="8"/>
      <c r="D455" s="8"/>
      <c r="E455" s="8"/>
      <c r="F455" s="8"/>
      <c r="G455" s="8"/>
      <c r="H455" s="8"/>
      <c r="I455" s="120"/>
      <c r="J455" s="8"/>
      <c r="K455" s="8"/>
    </row>
    <row r="456" spans="1:11" ht="12.75" x14ac:dyDescent="0.2">
      <c r="A456" s="8"/>
      <c r="B456" s="8"/>
      <c r="C456" s="8"/>
      <c r="D456" s="8"/>
      <c r="E456" s="8"/>
      <c r="F456" s="8"/>
      <c r="G456" s="8"/>
      <c r="H456" s="8"/>
      <c r="I456" s="120"/>
      <c r="J456" s="8"/>
      <c r="K456" s="8"/>
    </row>
    <row r="457" spans="1:11" ht="12.75" x14ac:dyDescent="0.2">
      <c r="A457" s="8"/>
      <c r="B457" s="8"/>
      <c r="C457" s="8"/>
      <c r="D457" s="8"/>
      <c r="E457" s="8"/>
      <c r="F457" s="8"/>
      <c r="G457" s="8"/>
      <c r="H457" s="8"/>
      <c r="I457" s="120"/>
      <c r="J457" s="8"/>
      <c r="K457" s="8"/>
    </row>
    <row r="458" spans="1:11" ht="12.75" x14ac:dyDescent="0.2">
      <c r="A458" s="8"/>
      <c r="B458" s="8"/>
      <c r="C458" s="8"/>
      <c r="D458" s="8"/>
      <c r="E458" s="8"/>
      <c r="F458" s="8"/>
      <c r="G458" s="8"/>
      <c r="H458" s="8"/>
      <c r="I458" s="120"/>
      <c r="J458" s="8"/>
      <c r="K458" s="8"/>
    </row>
    <row r="459" spans="1:11" ht="12.75" x14ac:dyDescent="0.2">
      <c r="A459" s="8"/>
      <c r="B459" s="8"/>
      <c r="C459" s="8"/>
      <c r="D459" s="8"/>
      <c r="E459" s="8"/>
      <c r="F459" s="8"/>
      <c r="G459" s="8"/>
      <c r="H459" s="8"/>
      <c r="I459" s="120"/>
      <c r="J459" s="8"/>
      <c r="K459" s="8"/>
    </row>
    <row r="460" spans="1:11" ht="12.75" x14ac:dyDescent="0.2">
      <c r="A460" s="8"/>
      <c r="B460" s="8"/>
      <c r="C460" s="8"/>
      <c r="D460" s="8"/>
      <c r="E460" s="8"/>
      <c r="F460" s="8"/>
      <c r="G460" s="8"/>
      <c r="H460" s="8"/>
      <c r="I460" s="120"/>
      <c r="J460" s="8"/>
      <c r="K460" s="8"/>
    </row>
    <row r="461" spans="1:11" ht="12.75" x14ac:dyDescent="0.2">
      <c r="A461" s="8"/>
      <c r="B461" s="8"/>
      <c r="C461" s="8"/>
      <c r="D461" s="8"/>
      <c r="E461" s="8"/>
      <c r="F461" s="8"/>
      <c r="G461" s="8"/>
      <c r="H461" s="8"/>
      <c r="I461" s="120"/>
      <c r="J461" s="8"/>
      <c r="K461" s="8"/>
    </row>
    <row r="462" spans="1:11" ht="12.75" x14ac:dyDescent="0.2">
      <c r="A462" s="8"/>
      <c r="B462" s="8"/>
      <c r="C462" s="8"/>
      <c r="D462" s="8"/>
      <c r="E462" s="8"/>
      <c r="F462" s="8"/>
      <c r="G462" s="8"/>
      <c r="H462" s="8"/>
      <c r="I462" s="120"/>
      <c r="J462" s="8"/>
      <c r="K462" s="8"/>
    </row>
    <row r="463" spans="1:11" ht="12.75" x14ac:dyDescent="0.2">
      <c r="A463" s="8"/>
      <c r="B463" s="8"/>
      <c r="C463" s="8"/>
      <c r="D463" s="8"/>
      <c r="E463" s="8"/>
      <c r="F463" s="8"/>
      <c r="G463" s="8"/>
      <c r="H463" s="8"/>
      <c r="I463" s="120"/>
      <c r="J463" s="8"/>
      <c r="K463" s="8"/>
    </row>
    <row r="464" spans="1:11" ht="12.75" x14ac:dyDescent="0.2">
      <c r="A464" s="8"/>
      <c r="B464" s="8"/>
      <c r="C464" s="8"/>
      <c r="D464" s="8"/>
      <c r="E464" s="8"/>
      <c r="F464" s="8"/>
      <c r="G464" s="8"/>
      <c r="H464" s="8"/>
      <c r="I464" s="120"/>
      <c r="J464" s="8"/>
      <c r="K464" s="8"/>
    </row>
    <row r="465" spans="1:11" ht="12.75" x14ac:dyDescent="0.2">
      <c r="A465" s="8"/>
      <c r="B465" s="8"/>
      <c r="C465" s="8"/>
      <c r="D465" s="8"/>
      <c r="E465" s="8"/>
      <c r="F465" s="8"/>
      <c r="G465" s="8"/>
      <c r="H465" s="8"/>
      <c r="I465" s="120"/>
      <c r="J465" s="8"/>
      <c r="K465" s="8"/>
    </row>
    <row r="466" spans="1:11" ht="12.75" x14ac:dyDescent="0.2">
      <c r="A466" s="8"/>
      <c r="B466" s="8"/>
      <c r="C466" s="8"/>
      <c r="D466" s="8"/>
      <c r="E466" s="8"/>
      <c r="F466" s="8"/>
      <c r="G466" s="8"/>
      <c r="H466" s="8"/>
      <c r="I466" s="120"/>
      <c r="J466" s="8"/>
      <c r="K466" s="8"/>
    </row>
    <row r="467" spans="1:11" ht="12.75" x14ac:dyDescent="0.2">
      <c r="A467" s="8"/>
      <c r="B467" s="8"/>
      <c r="C467" s="8"/>
      <c r="D467" s="8"/>
      <c r="E467" s="8"/>
      <c r="F467" s="8"/>
      <c r="G467" s="8"/>
      <c r="H467" s="8"/>
      <c r="I467" s="120"/>
      <c r="J467" s="8"/>
      <c r="K467" s="8"/>
    </row>
    <row r="468" spans="1:11" ht="12.75" x14ac:dyDescent="0.2">
      <c r="A468" s="8"/>
      <c r="B468" s="8"/>
      <c r="C468" s="8"/>
      <c r="D468" s="8"/>
      <c r="E468" s="8"/>
      <c r="F468" s="8"/>
      <c r="G468" s="8"/>
      <c r="H468" s="8"/>
      <c r="I468" s="120"/>
      <c r="J468" s="8"/>
      <c r="K468" s="8"/>
    </row>
    <row r="469" spans="1:11" ht="12.75" x14ac:dyDescent="0.2">
      <c r="A469" s="8"/>
      <c r="B469" s="8"/>
      <c r="C469" s="8"/>
      <c r="D469" s="8"/>
      <c r="E469" s="8"/>
      <c r="F469" s="8"/>
      <c r="G469" s="8"/>
      <c r="H469" s="8"/>
      <c r="I469" s="120"/>
      <c r="J469" s="8"/>
      <c r="K469" s="8"/>
    </row>
    <row r="470" spans="1:11" ht="12.75" x14ac:dyDescent="0.2">
      <c r="A470" s="8"/>
      <c r="B470" s="8"/>
      <c r="C470" s="8"/>
      <c r="D470" s="8"/>
      <c r="E470" s="8"/>
      <c r="F470" s="8"/>
      <c r="G470" s="8"/>
      <c r="H470" s="8"/>
      <c r="I470" s="120"/>
      <c r="J470" s="8"/>
      <c r="K470" s="8"/>
    </row>
    <row r="471" spans="1:11" ht="12.75" x14ac:dyDescent="0.2">
      <c r="A471" s="8"/>
      <c r="B471" s="8"/>
      <c r="C471" s="8"/>
      <c r="D471" s="8"/>
      <c r="E471" s="8"/>
      <c r="F471" s="8"/>
      <c r="G471" s="8"/>
      <c r="H471" s="8"/>
      <c r="I471" s="120"/>
      <c r="J471" s="8"/>
      <c r="K471" s="8"/>
    </row>
    <row r="472" spans="1:11" ht="12.75" x14ac:dyDescent="0.2">
      <c r="A472" s="8"/>
      <c r="B472" s="8"/>
      <c r="C472" s="8"/>
      <c r="D472" s="8"/>
      <c r="E472" s="8"/>
      <c r="F472" s="8"/>
      <c r="G472" s="8"/>
      <c r="H472" s="8"/>
      <c r="I472" s="120"/>
      <c r="J472" s="8"/>
      <c r="K472" s="8"/>
    </row>
    <row r="473" spans="1:11" ht="12.75" x14ac:dyDescent="0.2">
      <c r="A473" s="8"/>
      <c r="B473" s="8"/>
      <c r="C473" s="8"/>
      <c r="D473" s="8"/>
      <c r="E473" s="8"/>
      <c r="F473" s="8"/>
      <c r="G473" s="8"/>
      <c r="H473" s="8"/>
      <c r="I473" s="120"/>
      <c r="J473" s="8"/>
      <c r="K473" s="8"/>
    </row>
    <row r="474" spans="1:11" ht="12.75" x14ac:dyDescent="0.2">
      <c r="A474" s="8"/>
      <c r="B474" s="8"/>
      <c r="C474" s="8"/>
      <c r="D474" s="8"/>
      <c r="E474" s="8"/>
      <c r="F474" s="8"/>
      <c r="G474" s="8"/>
      <c r="H474" s="8"/>
      <c r="I474" s="120"/>
      <c r="J474" s="8"/>
      <c r="K474" s="8"/>
    </row>
    <row r="475" spans="1:11" ht="12.75" x14ac:dyDescent="0.2">
      <c r="A475" s="8"/>
      <c r="B475" s="8"/>
      <c r="C475" s="8"/>
      <c r="D475" s="8"/>
      <c r="E475" s="8"/>
      <c r="F475" s="8"/>
      <c r="G475" s="8"/>
      <c r="H475" s="8"/>
      <c r="I475" s="120"/>
      <c r="J475" s="8"/>
      <c r="K475" s="8"/>
    </row>
    <row r="476" spans="1:11" ht="12.75" x14ac:dyDescent="0.2">
      <c r="A476" s="8"/>
      <c r="B476" s="8"/>
      <c r="C476" s="8"/>
      <c r="D476" s="8"/>
      <c r="E476" s="8"/>
      <c r="F476" s="8"/>
      <c r="G476" s="8"/>
      <c r="H476" s="8"/>
      <c r="I476" s="120"/>
      <c r="J476" s="8"/>
      <c r="K476" s="8"/>
    </row>
    <row r="477" spans="1:11" ht="12.75" x14ac:dyDescent="0.2">
      <c r="A477" s="8"/>
      <c r="B477" s="8"/>
      <c r="C477" s="8"/>
      <c r="D477" s="8"/>
      <c r="E477" s="8"/>
      <c r="F477" s="8"/>
      <c r="G477" s="8"/>
      <c r="H477" s="8"/>
      <c r="I477" s="120"/>
      <c r="J477" s="8"/>
      <c r="K477" s="8"/>
    </row>
    <row r="478" spans="1:11" ht="12.75" x14ac:dyDescent="0.2">
      <c r="A478" s="8"/>
      <c r="B478" s="8"/>
      <c r="C478" s="8"/>
      <c r="D478" s="8"/>
      <c r="E478" s="8"/>
      <c r="F478" s="8"/>
      <c r="G478" s="8"/>
      <c r="H478" s="8"/>
      <c r="I478" s="120"/>
      <c r="J478" s="8"/>
      <c r="K478" s="8"/>
    </row>
    <row r="479" spans="1:11" ht="12.75" x14ac:dyDescent="0.2">
      <c r="A479" s="8"/>
      <c r="B479" s="8"/>
      <c r="C479" s="8"/>
      <c r="D479" s="8"/>
      <c r="E479" s="8"/>
      <c r="F479" s="8"/>
      <c r="G479" s="8"/>
      <c r="H479" s="8"/>
      <c r="I479" s="120"/>
      <c r="J479" s="8"/>
      <c r="K479" s="8"/>
    </row>
    <row r="480" spans="1:11" ht="12.75" x14ac:dyDescent="0.2">
      <c r="A480" s="8"/>
      <c r="B480" s="8"/>
      <c r="C480" s="8"/>
      <c r="D480" s="8"/>
      <c r="E480" s="8"/>
      <c r="F480" s="8"/>
      <c r="G480" s="8"/>
      <c r="H480" s="8"/>
      <c r="I480" s="120"/>
      <c r="J480" s="8"/>
      <c r="K480" s="8"/>
    </row>
    <row r="481" spans="1:11" ht="12.75" x14ac:dyDescent="0.2">
      <c r="A481" s="8"/>
      <c r="B481" s="8"/>
      <c r="C481" s="8"/>
      <c r="D481" s="8"/>
      <c r="E481" s="8"/>
      <c r="F481" s="8"/>
      <c r="G481" s="8"/>
      <c r="H481" s="8"/>
      <c r="I481" s="120"/>
      <c r="J481" s="8"/>
      <c r="K481" s="8"/>
    </row>
    <row r="482" spans="1:11" ht="12.75" x14ac:dyDescent="0.2">
      <c r="A482" s="8"/>
      <c r="B482" s="8"/>
      <c r="C482" s="8"/>
      <c r="D482" s="8"/>
      <c r="E482" s="8"/>
      <c r="F482" s="8"/>
      <c r="G482" s="8"/>
      <c r="H482" s="8"/>
      <c r="I482" s="120"/>
      <c r="J482" s="8"/>
      <c r="K482" s="8"/>
    </row>
    <row r="483" spans="1:11" ht="12.75" x14ac:dyDescent="0.2">
      <c r="A483" s="8"/>
      <c r="B483" s="8"/>
      <c r="C483" s="8"/>
      <c r="D483" s="8"/>
      <c r="E483" s="8"/>
      <c r="F483" s="8"/>
      <c r="G483" s="8"/>
      <c r="H483" s="8"/>
      <c r="I483" s="120"/>
      <c r="J483" s="8"/>
      <c r="K483" s="8"/>
    </row>
    <row r="484" spans="1:11" ht="12.75" x14ac:dyDescent="0.2">
      <c r="A484" s="8"/>
      <c r="B484" s="8"/>
      <c r="C484" s="8"/>
      <c r="D484" s="8"/>
      <c r="E484" s="8"/>
      <c r="F484" s="8"/>
      <c r="G484" s="8"/>
      <c r="H484" s="8"/>
      <c r="I484" s="120"/>
      <c r="J484" s="8"/>
      <c r="K484" s="8"/>
    </row>
    <row r="485" spans="1:11" ht="12.75" x14ac:dyDescent="0.2">
      <c r="A485" s="8"/>
      <c r="B485" s="8"/>
      <c r="C485" s="8"/>
      <c r="D485" s="8"/>
      <c r="E485" s="8"/>
      <c r="F485" s="8"/>
      <c r="G485" s="8"/>
      <c r="H485" s="8"/>
      <c r="I485" s="120"/>
      <c r="J485" s="8"/>
      <c r="K485" s="8"/>
    </row>
    <row r="486" spans="1:11" ht="12.75" x14ac:dyDescent="0.2">
      <c r="A486" s="8"/>
      <c r="B486" s="8"/>
      <c r="C486" s="8"/>
      <c r="D486" s="8"/>
      <c r="E486" s="8"/>
      <c r="F486" s="8"/>
      <c r="G486" s="8"/>
      <c r="H486" s="8"/>
      <c r="I486" s="120"/>
      <c r="J486" s="8"/>
      <c r="K486" s="8"/>
    </row>
    <row r="487" spans="1:11" ht="12.75" x14ac:dyDescent="0.2">
      <c r="A487" s="8"/>
      <c r="B487" s="8"/>
      <c r="C487" s="8"/>
      <c r="D487" s="8"/>
      <c r="E487" s="8"/>
      <c r="F487" s="8"/>
      <c r="G487" s="8"/>
      <c r="H487" s="8"/>
      <c r="I487" s="120"/>
      <c r="J487" s="8"/>
      <c r="K487" s="8"/>
    </row>
    <row r="488" spans="1:11" ht="12.75" x14ac:dyDescent="0.2">
      <c r="A488" s="8"/>
      <c r="B488" s="8"/>
      <c r="C488" s="8"/>
      <c r="D488" s="8"/>
      <c r="E488" s="8"/>
      <c r="F488" s="8"/>
      <c r="G488" s="8"/>
      <c r="H488" s="8"/>
      <c r="I488" s="120"/>
      <c r="J488" s="8"/>
      <c r="K488" s="8"/>
    </row>
    <row r="489" spans="1:11" ht="12.75" x14ac:dyDescent="0.2">
      <c r="A489" s="8"/>
      <c r="B489" s="8"/>
      <c r="C489" s="8"/>
      <c r="D489" s="8"/>
      <c r="E489" s="8"/>
      <c r="F489" s="8"/>
      <c r="G489" s="8"/>
      <c r="H489" s="8"/>
      <c r="I489" s="120"/>
      <c r="J489" s="8"/>
      <c r="K489" s="8"/>
    </row>
    <row r="490" spans="1:11" ht="12.75" x14ac:dyDescent="0.2">
      <c r="A490" s="8"/>
      <c r="B490" s="8"/>
      <c r="C490" s="8"/>
      <c r="D490" s="8"/>
      <c r="E490" s="8"/>
      <c r="F490" s="8"/>
      <c r="G490" s="8"/>
      <c r="H490" s="8"/>
      <c r="I490" s="120"/>
      <c r="J490" s="8"/>
      <c r="K490" s="8"/>
    </row>
    <row r="491" spans="1:11" ht="12.75" x14ac:dyDescent="0.2">
      <c r="A491" s="8"/>
      <c r="B491" s="8"/>
      <c r="C491" s="8"/>
      <c r="D491" s="8"/>
      <c r="E491" s="8"/>
      <c r="F491" s="8"/>
      <c r="G491" s="8"/>
      <c r="H491" s="8"/>
      <c r="I491" s="120"/>
      <c r="J491" s="8"/>
      <c r="K491" s="8"/>
    </row>
    <row r="492" spans="1:11" ht="12.75" x14ac:dyDescent="0.2">
      <c r="A492" s="8"/>
      <c r="B492" s="8"/>
      <c r="C492" s="8"/>
      <c r="D492" s="8"/>
      <c r="E492" s="8"/>
      <c r="F492" s="8"/>
      <c r="G492" s="8"/>
      <c r="H492" s="8"/>
      <c r="I492" s="120"/>
      <c r="J492" s="8"/>
      <c r="K492" s="8"/>
    </row>
    <row r="493" spans="1:11" ht="12.75" x14ac:dyDescent="0.2">
      <c r="A493" s="8"/>
      <c r="B493" s="8"/>
      <c r="C493" s="8"/>
      <c r="D493" s="8"/>
      <c r="E493" s="8"/>
      <c r="F493" s="8"/>
      <c r="G493" s="8"/>
      <c r="H493" s="8"/>
      <c r="I493" s="120"/>
      <c r="J493" s="8"/>
      <c r="K493" s="8"/>
    </row>
    <row r="494" spans="1:11" ht="12.75" x14ac:dyDescent="0.2">
      <c r="A494" s="8"/>
      <c r="B494" s="8"/>
      <c r="C494" s="8"/>
      <c r="D494" s="8"/>
      <c r="E494" s="8"/>
      <c r="F494" s="8"/>
      <c r="G494" s="8"/>
      <c r="H494" s="8"/>
      <c r="I494" s="120"/>
      <c r="J494" s="8"/>
      <c r="K494" s="8"/>
    </row>
    <row r="495" spans="1:11" ht="12.75" x14ac:dyDescent="0.2">
      <c r="A495" s="8"/>
      <c r="B495" s="8"/>
      <c r="C495" s="8"/>
      <c r="D495" s="8"/>
      <c r="E495" s="8"/>
      <c r="F495" s="8"/>
      <c r="G495" s="8"/>
      <c r="H495" s="8"/>
      <c r="I495" s="120"/>
      <c r="J495" s="8"/>
      <c r="K495" s="8"/>
    </row>
    <row r="496" spans="1:11" ht="12.75" x14ac:dyDescent="0.2">
      <c r="A496" s="8"/>
      <c r="B496" s="8"/>
      <c r="C496" s="8"/>
      <c r="D496" s="8"/>
      <c r="E496" s="8"/>
      <c r="F496" s="8"/>
      <c r="G496" s="8"/>
      <c r="H496" s="8"/>
      <c r="I496" s="120"/>
      <c r="J496" s="8"/>
      <c r="K496" s="8"/>
    </row>
    <row r="497" spans="1:11" ht="12.75" x14ac:dyDescent="0.2">
      <c r="A497" s="8"/>
      <c r="B497" s="8"/>
      <c r="C497" s="8"/>
      <c r="D497" s="8"/>
      <c r="E497" s="8"/>
      <c r="F497" s="8"/>
      <c r="G497" s="8"/>
      <c r="H497" s="8"/>
      <c r="I497" s="120"/>
      <c r="J497" s="8"/>
      <c r="K497" s="8"/>
    </row>
    <row r="498" spans="1:11" ht="12.75" x14ac:dyDescent="0.2">
      <c r="A498" s="8"/>
      <c r="B498" s="8"/>
      <c r="C498" s="8"/>
      <c r="D498" s="8"/>
      <c r="E498" s="8"/>
      <c r="F498" s="8"/>
      <c r="G498" s="8"/>
      <c r="H498" s="8"/>
      <c r="I498" s="120"/>
      <c r="J498" s="8"/>
      <c r="K498" s="8"/>
    </row>
    <row r="499" spans="1:11" ht="12.75" x14ac:dyDescent="0.2">
      <c r="A499" s="8"/>
      <c r="B499" s="8"/>
      <c r="C499" s="8"/>
      <c r="D499" s="8"/>
      <c r="E499" s="8"/>
      <c r="F499" s="8"/>
      <c r="G499" s="8"/>
      <c r="H499" s="8"/>
      <c r="I499" s="120"/>
      <c r="J499" s="8"/>
      <c r="K499" s="8"/>
    </row>
    <row r="500" spans="1:11" ht="12.75" x14ac:dyDescent="0.2">
      <c r="A500" s="8"/>
      <c r="B500" s="8"/>
      <c r="C500" s="8"/>
      <c r="D500" s="8"/>
      <c r="E500" s="8"/>
      <c r="F500" s="8"/>
      <c r="G500" s="8"/>
      <c r="H500" s="8"/>
      <c r="I500" s="120"/>
      <c r="J500" s="8"/>
      <c r="K500" s="8"/>
    </row>
    <row r="501" spans="1:11" ht="12.75" x14ac:dyDescent="0.2">
      <c r="A501" s="8"/>
      <c r="B501" s="8"/>
      <c r="C501" s="8"/>
      <c r="D501" s="8"/>
      <c r="E501" s="8"/>
      <c r="F501" s="8"/>
      <c r="G501" s="8"/>
      <c r="H501" s="8"/>
      <c r="I501" s="120"/>
      <c r="J501" s="8"/>
      <c r="K501" s="8"/>
    </row>
    <row r="502" spans="1:11" ht="12.75" x14ac:dyDescent="0.2">
      <c r="A502" s="8"/>
      <c r="B502" s="8"/>
      <c r="C502" s="8"/>
      <c r="D502" s="8"/>
      <c r="E502" s="8"/>
      <c r="F502" s="8"/>
      <c r="G502" s="8"/>
      <c r="H502" s="8"/>
      <c r="I502" s="120"/>
      <c r="J502" s="8"/>
      <c r="K502" s="8"/>
    </row>
    <row r="503" spans="1:11" ht="12.75" x14ac:dyDescent="0.2">
      <c r="A503" s="8"/>
      <c r="B503" s="8"/>
      <c r="C503" s="8"/>
      <c r="D503" s="8"/>
      <c r="E503" s="8"/>
      <c r="F503" s="8"/>
      <c r="G503" s="8"/>
      <c r="H503" s="8"/>
      <c r="I503" s="120"/>
      <c r="J503" s="8"/>
      <c r="K503" s="8"/>
    </row>
    <row r="504" spans="1:11" ht="12.75" x14ac:dyDescent="0.2">
      <c r="A504" s="8"/>
      <c r="B504" s="8"/>
      <c r="C504" s="8"/>
      <c r="D504" s="8"/>
      <c r="E504" s="8"/>
      <c r="F504" s="8"/>
      <c r="G504" s="8"/>
      <c r="H504" s="8"/>
      <c r="I504" s="120"/>
      <c r="J504" s="8"/>
      <c r="K504" s="8"/>
    </row>
    <row r="505" spans="1:11" ht="12.75" x14ac:dyDescent="0.2">
      <c r="A505" s="8"/>
      <c r="B505" s="8"/>
      <c r="C505" s="8"/>
      <c r="D505" s="8"/>
      <c r="E505" s="8"/>
      <c r="F505" s="8"/>
      <c r="G505" s="8"/>
      <c r="H505" s="8"/>
      <c r="I505" s="120"/>
      <c r="J505" s="8"/>
      <c r="K505" s="8"/>
    </row>
    <row r="506" spans="1:11" ht="12.75" x14ac:dyDescent="0.2">
      <c r="A506" s="8"/>
      <c r="B506" s="8"/>
      <c r="C506" s="8"/>
      <c r="D506" s="8"/>
      <c r="E506" s="8"/>
      <c r="F506" s="8"/>
      <c r="G506" s="8"/>
      <c r="H506" s="8"/>
      <c r="I506" s="120"/>
      <c r="J506" s="8"/>
      <c r="K506" s="8"/>
    </row>
    <row r="507" spans="1:11" ht="12.75" x14ac:dyDescent="0.2">
      <c r="A507" s="8"/>
      <c r="B507" s="8"/>
      <c r="C507" s="8"/>
      <c r="D507" s="8"/>
      <c r="E507" s="8"/>
      <c r="F507" s="8"/>
      <c r="G507" s="8"/>
      <c r="H507" s="8"/>
      <c r="I507" s="120"/>
      <c r="J507" s="8"/>
      <c r="K507" s="8"/>
    </row>
    <row r="508" spans="1:11" ht="12.75" x14ac:dyDescent="0.2">
      <c r="A508" s="8"/>
      <c r="B508" s="8"/>
      <c r="C508" s="8"/>
      <c r="D508" s="8"/>
      <c r="E508" s="8"/>
      <c r="F508" s="8"/>
      <c r="G508" s="8"/>
      <c r="H508" s="8"/>
      <c r="I508" s="120"/>
      <c r="J508" s="8"/>
      <c r="K508" s="8"/>
    </row>
    <row r="509" spans="1:11" ht="12.75" x14ac:dyDescent="0.2">
      <c r="A509" s="8"/>
      <c r="B509" s="8"/>
      <c r="C509" s="8"/>
      <c r="D509" s="8"/>
      <c r="E509" s="8"/>
      <c r="F509" s="8"/>
      <c r="G509" s="8"/>
      <c r="H509" s="8"/>
      <c r="I509" s="120"/>
      <c r="J509" s="8"/>
      <c r="K509" s="8"/>
    </row>
    <row r="510" spans="1:11" ht="12.75" x14ac:dyDescent="0.2">
      <c r="A510" s="8"/>
      <c r="B510" s="8"/>
      <c r="C510" s="8"/>
      <c r="D510" s="8"/>
      <c r="E510" s="8"/>
      <c r="F510" s="8"/>
      <c r="G510" s="8"/>
      <c r="H510" s="8"/>
      <c r="I510" s="120"/>
      <c r="J510" s="8"/>
      <c r="K510" s="8"/>
    </row>
    <row r="511" spans="1:11" ht="12.75" x14ac:dyDescent="0.2">
      <c r="A511" s="8"/>
      <c r="B511" s="8"/>
      <c r="C511" s="8"/>
      <c r="D511" s="8"/>
      <c r="E511" s="8"/>
      <c r="F511" s="8"/>
      <c r="G511" s="8"/>
      <c r="H511" s="8"/>
      <c r="I511" s="120"/>
      <c r="J511" s="8"/>
      <c r="K511" s="8"/>
    </row>
    <row r="512" spans="1:11" ht="12.75" x14ac:dyDescent="0.2">
      <c r="A512" s="8"/>
      <c r="B512" s="8"/>
      <c r="C512" s="8"/>
      <c r="D512" s="8"/>
      <c r="E512" s="8"/>
      <c r="F512" s="8"/>
      <c r="G512" s="8"/>
      <c r="H512" s="8"/>
      <c r="I512" s="120"/>
      <c r="J512" s="8"/>
      <c r="K512" s="8"/>
    </row>
    <row r="513" spans="1:11" ht="12.75" x14ac:dyDescent="0.2">
      <c r="A513" s="8"/>
      <c r="B513" s="8"/>
      <c r="C513" s="8"/>
      <c r="D513" s="8"/>
      <c r="E513" s="8"/>
      <c r="F513" s="8"/>
      <c r="G513" s="8"/>
      <c r="H513" s="8"/>
      <c r="I513" s="120"/>
      <c r="J513" s="8"/>
      <c r="K513" s="8"/>
    </row>
    <row r="514" spans="1:11" ht="12.75" x14ac:dyDescent="0.2">
      <c r="A514" s="8"/>
      <c r="B514" s="8"/>
      <c r="C514" s="8"/>
      <c r="D514" s="8"/>
      <c r="E514" s="8"/>
      <c r="F514" s="8"/>
      <c r="G514" s="8"/>
      <c r="H514" s="8"/>
      <c r="I514" s="120"/>
      <c r="J514" s="8"/>
      <c r="K514" s="8"/>
    </row>
    <row r="515" spans="1:11" ht="12.75" x14ac:dyDescent="0.2">
      <c r="A515" s="8"/>
      <c r="B515" s="8"/>
      <c r="C515" s="8"/>
      <c r="D515" s="8"/>
      <c r="E515" s="8"/>
      <c r="F515" s="8"/>
      <c r="G515" s="8"/>
      <c r="H515" s="8"/>
      <c r="I515" s="120"/>
      <c r="J515" s="8"/>
      <c r="K515" s="8"/>
    </row>
    <row r="516" spans="1:11" ht="12.75" x14ac:dyDescent="0.2">
      <c r="A516" s="8"/>
      <c r="B516" s="8"/>
      <c r="C516" s="8"/>
      <c r="D516" s="8"/>
      <c r="E516" s="8"/>
      <c r="F516" s="8"/>
      <c r="G516" s="8"/>
      <c r="H516" s="8"/>
      <c r="I516" s="120"/>
      <c r="J516" s="8"/>
      <c r="K516" s="8"/>
    </row>
    <row r="517" spans="1:11" ht="12.75" x14ac:dyDescent="0.2">
      <c r="A517" s="8"/>
      <c r="B517" s="8"/>
      <c r="C517" s="8"/>
      <c r="D517" s="8"/>
      <c r="E517" s="8"/>
      <c r="F517" s="8"/>
      <c r="G517" s="8"/>
      <c r="H517" s="8"/>
      <c r="I517" s="120"/>
      <c r="J517" s="8"/>
      <c r="K517" s="8"/>
    </row>
    <row r="518" spans="1:11" ht="12.75" x14ac:dyDescent="0.2">
      <c r="A518" s="8"/>
      <c r="B518" s="8"/>
      <c r="C518" s="8"/>
      <c r="D518" s="8"/>
      <c r="E518" s="8"/>
      <c r="F518" s="8"/>
      <c r="G518" s="8"/>
      <c r="H518" s="8"/>
      <c r="I518" s="120"/>
      <c r="J518" s="8"/>
      <c r="K518" s="8"/>
    </row>
    <row r="519" spans="1:11" ht="12.75" x14ac:dyDescent="0.2">
      <c r="A519" s="8"/>
      <c r="B519" s="8"/>
      <c r="C519" s="8"/>
      <c r="D519" s="8"/>
      <c r="E519" s="8"/>
      <c r="F519" s="8"/>
      <c r="G519" s="8"/>
      <c r="H519" s="8"/>
      <c r="I519" s="120"/>
      <c r="J519" s="8"/>
      <c r="K519" s="8"/>
    </row>
    <row r="520" spans="1:11" ht="12.75" x14ac:dyDescent="0.2">
      <c r="A520" s="8"/>
      <c r="B520" s="8"/>
      <c r="C520" s="8"/>
      <c r="D520" s="8"/>
      <c r="E520" s="8"/>
      <c r="F520" s="8"/>
      <c r="G520" s="8"/>
      <c r="H520" s="8"/>
      <c r="I520" s="120"/>
      <c r="J520" s="8"/>
      <c r="K520" s="8"/>
    </row>
    <row r="521" spans="1:11" ht="12.75" x14ac:dyDescent="0.2">
      <c r="A521" s="8"/>
      <c r="B521" s="8"/>
      <c r="C521" s="8"/>
      <c r="D521" s="8"/>
      <c r="E521" s="8"/>
      <c r="F521" s="8"/>
      <c r="G521" s="8"/>
      <c r="H521" s="8"/>
      <c r="I521" s="120"/>
      <c r="J521" s="8"/>
      <c r="K521" s="8"/>
    </row>
    <row r="522" spans="1:11" ht="12.75" x14ac:dyDescent="0.2">
      <c r="A522" s="8"/>
      <c r="B522" s="8"/>
      <c r="C522" s="8"/>
      <c r="D522" s="8"/>
      <c r="E522" s="8"/>
      <c r="F522" s="8"/>
      <c r="G522" s="8"/>
      <c r="H522" s="8"/>
      <c r="I522" s="120"/>
      <c r="J522" s="8"/>
      <c r="K522" s="8"/>
    </row>
    <row r="523" spans="1:11" ht="12.75" x14ac:dyDescent="0.2">
      <c r="A523" s="8"/>
      <c r="B523" s="8"/>
      <c r="C523" s="8"/>
      <c r="D523" s="8"/>
      <c r="E523" s="8"/>
      <c r="F523" s="8"/>
      <c r="G523" s="8"/>
      <c r="H523" s="8"/>
      <c r="I523" s="120"/>
      <c r="J523" s="8"/>
      <c r="K523" s="8"/>
    </row>
    <row r="524" spans="1:11" ht="12.75" x14ac:dyDescent="0.2">
      <c r="A524" s="8"/>
      <c r="B524" s="8"/>
      <c r="C524" s="8"/>
      <c r="D524" s="8"/>
      <c r="E524" s="8"/>
      <c r="F524" s="8"/>
      <c r="G524" s="8"/>
      <c r="H524" s="8"/>
      <c r="I524" s="120"/>
      <c r="J524" s="8"/>
      <c r="K524" s="8"/>
    </row>
    <row r="525" spans="1:11" ht="12.75" x14ac:dyDescent="0.2">
      <c r="A525" s="8"/>
      <c r="B525" s="8"/>
      <c r="C525" s="8"/>
      <c r="D525" s="8"/>
      <c r="E525" s="8"/>
      <c r="F525" s="8"/>
      <c r="G525" s="8"/>
      <c r="H525" s="8"/>
      <c r="I525" s="120"/>
      <c r="J525" s="8"/>
      <c r="K525" s="8"/>
    </row>
    <row r="526" spans="1:11" ht="12.75" x14ac:dyDescent="0.2">
      <c r="A526" s="8"/>
      <c r="B526" s="8"/>
      <c r="C526" s="8"/>
      <c r="D526" s="8"/>
      <c r="E526" s="8"/>
      <c r="F526" s="8"/>
      <c r="G526" s="8"/>
      <c r="H526" s="8"/>
      <c r="I526" s="120"/>
      <c r="J526" s="8"/>
      <c r="K526" s="8"/>
    </row>
    <row r="527" spans="1:11" ht="12.75" x14ac:dyDescent="0.2">
      <c r="A527" s="8"/>
      <c r="B527" s="8"/>
      <c r="C527" s="8"/>
      <c r="D527" s="8"/>
      <c r="E527" s="8"/>
      <c r="F527" s="8"/>
      <c r="G527" s="8"/>
      <c r="H527" s="8"/>
      <c r="I527" s="120"/>
      <c r="J527" s="8"/>
      <c r="K527" s="8"/>
    </row>
    <row r="528" spans="1:11" ht="12.75" x14ac:dyDescent="0.2">
      <c r="A528" s="8"/>
      <c r="B528" s="8"/>
      <c r="C528" s="8"/>
      <c r="D528" s="8"/>
      <c r="E528" s="8"/>
      <c r="F528" s="8"/>
      <c r="G528" s="8"/>
      <c r="H528" s="8"/>
      <c r="I528" s="120"/>
      <c r="J528" s="8"/>
      <c r="K528" s="8"/>
    </row>
    <row r="529" spans="1:11" ht="12.75" x14ac:dyDescent="0.2">
      <c r="A529" s="8"/>
      <c r="B529" s="8"/>
      <c r="C529" s="8"/>
      <c r="D529" s="8"/>
      <c r="E529" s="8"/>
      <c r="F529" s="8"/>
      <c r="G529" s="8"/>
      <c r="H529" s="8"/>
      <c r="I529" s="120"/>
      <c r="J529" s="8"/>
      <c r="K529" s="8"/>
    </row>
    <row r="530" spans="1:11" ht="12.75" x14ac:dyDescent="0.2">
      <c r="A530" s="8"/>
      <c r="B530" s="8"/>
      <c r="C530" s="8"/>
      <c r="D530" s="8"/>
      <c r="E530" s="8"/>
      <c r="F530" s="8"/>
      <c r="G530" s="8"/>
      <c r="H530" s="8"/>
      <c r="I530" s="120"/>
      <c r="J530" s="8"/>
      <c r="K530" s="8"/>
    </row>
    <row r="531" spans="1:11" ht="12.75" x14ac:dyDescent="0.2">
      <c r="A531" s="8"/>
      <c r="B531" s="8"/>
      <c r="C531" s="8"/>
      <c r="D531" s="8"/>
      <c r="E531" s="8"/>
      <c r="F531" s="8"/>
      <c r="G531" s="8"/>
      <c r="H531" s="8"/>
      <c r="I531" s="120"/>
      <c r="J531" s="8"/>
      <c r="K531" s="8"/>
    </row>
    <row r="532" spans="1:11" ht="12.75" x14ac:dyDescent="0.2">
      <c r="A532" s="8"/>
      <c r="B532" s="8"/>
      <c r="C532" s="8"/>
      <c r="D532" s="8"/>
      <c r="E532" s="8"/>
      <c r="F532" s="8"/>
      <c r="G532" s="8"/>
      <c r="H532" s="8"/>
      <c r="I532" s="120"/>
      <c r="J532" s="8"/>
      <c r="K532" s="8"/>
    </row>
    <row r="533" spans="1:11" ht="12.75" x14ac:dyDescent="0.2">
      <c r="A533" s="8"/>
      <c r="B533" s="8"/>
      <c r="C533" s="8"/>
      <c r="D533" s="8"/>
      <c r="E533" s="8"/>
      <c r="F533" s="8"/>
      <c r="G533" s="8"/>
      <c r="H533" s="8"/>
      <c r="I533" s="120"/>
      <c r="J533" s="8"/>
      <c r="K533" s="8"/>
    </row>
    <row r="534" spans="1:11" ht="12.75" x14ac:dyDescent="0.2">
      <c r="A534" s="8"/>
      <c r="B534" s="8"/>
      <c r="C534" s="8"/>
      <c r="D534" s="8"/>
      <c r="E534" s="8"/>
      <c r="F534" s="8"/>
      <c r="G534" s="8"/>
      <c r="H534" s="8"/>
      <c r="I534" s="120"/>
      <c r="J534" s="8"/>
      <c r="K534" s="8"/>
    </row>
    <row r="535" spans="1:11" ht="12.75" x14ac:dyDescent="0.2">
      <c r="A535" s="8"/>
      <c r="B535" s="8"/>
      <c r="C535" s="8"/>
      <c r="D535" s="8"/>
      <c r="E535" s="8"/>
      <c r="F535" s="8"/>
      <c r="G535" s="8"/>
      <c r="H535" s="8"/>
      <c r="I535" s="120"/>
      <c r="J535" s="8"/>
      <c r="K535" s="8"/>
    </row>
    <row r="536" spans="1:11" ht="12.75" x14ac:dyDescent="0.2">
      <c r="A536" s="8"/>
      <c r="B536" s="8"/>
      <c r="C536" s="8"/>
      <c r="D536" s="8"/>
      <c r="E536" s="8"/>
      <c r="F536" s="8"/>
      <c r="G536" s="8"/>
      <c r="H536" s="8"/>
      <c r="I536" s="120"/>
      <c r="J536" s="8"/>
      <c r="K536" s="8"/>
    </row>
    <row r="537" spans="1:11" ht="12.75" x14ac:dyDescent="0.2">
      <c r="A537" s="8"/>
      <c r="B537" s="8"/>
      <c r="C537" s="8"/>
      <c r="D537" s="8"/>
      <c r="E537" s="8"/>
      <c r="F537" s="8"/>
      <c r="G537" s="8"/>
      <c r="H537" s="8"/>
      <c r="I537" s="120"/>
      <c r="J537" s="8"/>
      <c r="K537" s="8"/>
    </row>
    <row r="538" spans="1:11" ht="12.75" x14ac:dyDescent="0.2">
      <c r="A538" s="8"/>
      <c r="B538" s="8"/>
      <c r="C538" s="8"/>
      <c r="D538" s="8"/>
      <c r="E538" s="8"/>
      <c r="F538" s="8"/>
      <c r="G538" s="8"/>
      <c r="H538" s="8"/>
      <c r="I538" s="120"/>
      <c r="J538" s="8"/>
      <c r="K538" s="8"/>
    </row>
    <row r="539" spans="1:11" ht="12.75" x14ac:dyDescent="0.2">
      <c r="A539" s="8"/>
      <c r="B539" s="8"/>
      <c r="C539" s="8"/>
      <c r="D539" s="8"/>
      <c r="E539" s="8"/>
      <c r="F539" s="8"/>
      <c r="G539" s="8"/>
      <c r="H539" s="8"/>
      <c r="I539" s="120"/>
      <c r="J539" s="8"/>
      <c r="K539" s="8"/>
    </row>
    <row r="540" spans="1:11" ht="12.75" x14ac:dyDescent="0.2">
      <c r="A540" s="8"/>
      <c r="B540" s="8"/>
      <c r="C540" s="8"/>
      <c r="D540" s="8"/>
      <c r="E540" s="8"/>
      <c r="F540" s="8"/>
      <c r="G540" s="8"/>
      <c r="H540" s="8"/>
      <c r="I540" s="120"/>
      <c r="J540" s="8"/>
      <c r="K540" s="8"/>
    </row>
    <row r="541" spans="1:11" ht="12.75" x14ac:dyDescent="0.2">
      <c r="A541" s="8"/>
      <c r="B541" s="8"/>
      <c r="C541" s="8"/>
      <c r="D541" s="8"/>
      <c r="E541" s="8"/>
      <c r="F541" s="8"/>
      <c r="G541" s="8"/>
      <c r="H541" s="8"/>
      <c r="I541" s="120"/>
      <c r="J541" s="8"/>
      <c r="K541" s="8"/>
    </row>
    <row r="542" spans="1:11" ht="12.75" x14ac:dyDescent="0.2">
      <c r="A542" s="8"/>
      <c r="B542" s="8"/>
      <c r="C542" s="8"/>
      <c r="D542" s="8"/>
      <c r="E542" s="8"/>
      <c r="F542" s="8"/>
      <c r="G542" s="8"/>
      <c r="H542" s="8"/>
      <c r="I542" s="120"/>
      <c r="J542" s="8"/>
      <c r="K542" s="8"/>
    </row>
    <row r="543" spans="1:11" ht="12.75" x14ac:dyDescent="0.2">
      <c r="A543" s="8"/>
      <c r="B543" s="8"/>
      <c r="C543" s="8"/>
      <c r="D543" s="8"/>
      <c r="E543" s="8"/>
      <c r="F543" s="8"/>
      <c r="G543" s="8"/>
      <c r="H543" s="8"/>
      <c r="I543" s="120"/>
      <c r="J543" s="8"/>
      <c r="K543" s="8"/>
    </row>
    <row r="544" spans="1:11" ht="12.75" x14ac:dyDescent="0.2">
      <c r="A544" s="8"/>
      <c r="B544" s="8"/>
      <c r="C544" s="8"/>
      <c r="D544" s="8"/>
      <c r="E544" s="8"/>
      <c r="F544" s="8"/>
      <c r="G544" s="8"/>
      <c r="H544" s="8"/>
      <c r="I544" s="120"/>
      <c r="J544" s="8"/>
      <c r="K544" s="8"/>
    </row>
    <row r="545" spans="1:11" ht="12.75" x14ac:dyDescent="0.2">
      <c r="A545" s="8"/>
      <c r="B545" s="8"/>
      <c r="C545" s="8"/>
      <c r="D545" s="8"/>
      <c r="E545" s="8"/>
      <c r="F545" s="8"/>
      <c r="G545" s="8"/>
      <c r="H545" s="8"/>
      <c r="I545" s="120"/>
      <c r="J545" s="8"/>
      <c r="K545" s="8"/>
    </row>
    <row r="546" spans="1:11" ht="12.75" x14ac:dyDescent="0.2">
      <c r="A546" s="8"/>
      <c r="B546" s="8"/>
      <c r="C546" s="8"/>
      <c r="D546" s="8"/>
      <c r="E546" s="8"/>
      <c r="F546" s="8"/>
      <c r="G546" s="8"/>
      <c r="H546" s="8"/>
      <c r="I546" s="120"/>
      <c r="J546" s="8"/>
      <c r="K546" s="8"/>
    </row>
    <row r="547" spans="1:11" ht="12.75" x14ac:dyDescent="0.2">
      <c r="A547" s="8"/>
      <c r="B547" s="8"/>
      <c r="C547" s="8"/>
      <c r="D547" s="8"/>
      <c r="E547" s="8"/>
      <c r="F547" s="8"/>
      <c r="G547" s="8"/>
      <c r="H547" s="8"/>
      <c r="I547" s="120"/>
      <c r="J547" s="8"/>
      <c r="K547" s="8"/>
    </row>
    <row r="548" spans="1:11" ht="12.75" x14ac:dyDescent="0.2">
      <c r="A548" s="8"/>
      <c r="B548" s="8"/>
      <c r="C548" s="8"/>
      <c r="D548" s="8"/>
      <c r="E548" s="8"/>
      <c r="F548" s="8"/>
      <c r="G548" s="8"/>
      <c r="H548" s="8"/>
      <c r="I548" s="120"/>
      <c r="J548" s="8"/>
      <c r="K548" s="8"/>
    </row>
    <row r="549" spans="1:11" ht="12.75" x14ac:dyDescent="0.2">
      <c r="A549" s="8"/>
      <c r="B549" s="8"/>
      <c r="C549" s="8"/>
      <c r="D549" s="8"/>
      <c r="E549" s="8"/>
      <c r="F549" s="8"/>
      <c r="G549" s="8"/>
      <c r="H549" s="8"/>
      <c r="I549" s="120"/>
      <c r="J549" s="8"/>
      <c r="K549" s="8"/>
    </row>
    <row r="550" spans="1:11" ht="12.75" x14ac:dyDescent="0.2">
      <c r="A550" s="8"/>
      <c r="B550" s="8"/>
      <c r="C550" s="8"/>
      <c r="D550" s="8"/>
      <c r="E550" s="8"/>
      <c r="F550" s="8"/>
      <c r="G550" s="8"/>
      <c r="H550" s="8"/>
      <c r="I550" s="120"/>
      <c r="J550" s="8"/>
      <c r="K550" s="8"/>
    </row>
    <row r="551" spans="1:11" ht="12.75" x14ac:dyDescent="0.2">
      <c r="A551" s="8"/>
      <c r="B551" s="8"/>
      <c r="C551" s="8"/>
      <c r="D551" s="8"/>
      <c r="E551" s="8"/>
      <c r="F551" s="8"/>
      <c r="G551" s="8"/>
      <c r="H551" s="8"/>
      <c r="I551" s="120"/>
      <c r="J551" s="8"/>
      <c r="K551" s="8"/>
    </row>
    <row r="552" spans="1:11" ht="12.75" x14ac:dyDescent="0.2">
      <c r="A552" s="8"/>
      <c r="B552" s="8"/>
      <c r="C552" s="8"/>
      <c r="D552" s="8"/>
      <c r="E552" s="8"/>
      <c r="F552" s="8"/>
      <c r="G552" s="8"/>
      <c r="H552" s="8"/>
      <c r="I552" s="120"/>
      <c r="J552" s="8"/>
      <c r="K552" s="8"/>
    </row>
    <row r="553" spans="1:11" ht="12.75" x14ac:dyDescent="0.2">
      <c r="A553" s="8"/>
      <c r="B553" s="8"/>
      <c r="C553" s="8"/>
      <c r="D553" s="8"/>
      <c r="E553" s="8"/>
      <c r="F553" s="8"/>
      <c r="G553" s="8"/>
      <c r="H553" s="8"/>
      <c r="I553" s="120"/>
      <c r="J553" s="8"/>
      <c r="K553" s="8"/>
    </row>
    <row r="554" spans="1:11" ht="12.75" x14ac:dyDescent="0.2">
      <c r="A554" s="8"/>
      <c r="B554" s="8"/>
      <c r="C554" s="8"/>
      <c r="D554" s="8"/>
      <c r="E554" s="8"/>
      <c r="F554" s="8"/>
      <c r="G554" s="8"/>
      <c r="H554" s="8"/>
      <c r="I554" s="120"/>
      <c r="J554" s="8"/>
      <c r="K554" s="8"/>
    </row>
    <row r="555" spans="1:11" ht="12.75" x14ac:dyDescent="0.2">
      <c r="A555" s="8"/>
      <c r="B555" s="8"/>
      <c r="C555" s="8"/>
      <c r="D555" s="8"/>
      <c r="E555" s="8"/>
      <c r="F555" s="8"/>
      <c r="G555" s="8"/>
      <c r="H555" s="8"/>
      <c r="I555" s="120"/>
      <c r="J555" s="8"/>
      <c r="K555" s="8"/>
    </row>
    <row r="556" spans="1:11" ht="12.75" x14ac:dyDescent="0.2">
      <c r="A556" s="8"/>
      <c r="B556" s="8"/>
      <c r="C556" s="8"/>
      <c r="D556" s="8"/>
      <c r="E556" s="8"/>
      <c r="F556" s="8"/>
      <c r="G556" s="8"/>
      <c r="H556" s="8"/>
      <c r="I556" s="120"/>
      <c r="J556" s="8"/>
      <c r="K556" s="8"/>
    </row>
    <row r="557" spans="1:11" ht="12.75" x14ac:dyDescent="0.2">
      <c r="A557" s="8"/>
      <c r="B557" s="8"/>
      <c r="C557" s="8"/>
      <c r="D557" s="8"/>
      <c r="E557" s="8"/>
      <c r="F557" s="8"/>
      <c r="G557" s="8"/>
      <c r="H557" s="8"/>
      <c r="I557" s="120"/>
      <c r="J557" s="8"/>
      <c r="K557" s="8"/>
    </row>
    <row r="558" spans="1:11" ht="12.75" x14ac:dyDescent="0.2">
      <c r="A558" s="8"/>
      <c r="B558" s="8"/>
      <c r="C558" s="8"/>
      <c r="D558" s="8"/>
      <c r="E558" s="8"/>
      <c r="F558" s="8"/>
      <c r="G558" s="8"/>
      <c r="H558" s="8"/>
      <c r="I558" s="120"/>
      <c r="J558" s="8"/>
      <c r="K558" s="8"/>
    </row>
    <row r="559" spans="1:11" ht="12.75" x14ac:dyDescent="0.2">
      <c r="A559" s="8"/>
      <c r="B559" s="8"/>
      <c r="C559" s="8"/>
      <c r="D559" s="8"/>
      <c r="E559" s="8"/>
      <c r="F559" s="8"/>
      <c r="G559" s="8"/>
      <c r="H559" s="8"/>
      <c r="I559" s="120"/>
      <c r="J559" s="8"/>
      <c r="K559" s="8"/>
    </row>
    <row r="560" spans="1:11" ht="12.75" x14ac:dyDescent="0.2">
      <c r="A560" s="8"/>
      <c r="B560" s="8"/>
      <c r="C560" s="8"/>
      <c r="D560" s="8"/>
      <c r="E560" s="8"/>
      <c r="F560" s="8"/>
      <c r="G560" s="8"/>
      <c r="H560" s="8"/>
      <c r="I560" s="120"/>
      <c r="J560" s="8"/>
      <c r="K560" s="8"/>
    </row>
    <row r="561" spans="1:11" ht="12.75" x14ac:dyDescent="0.2">
      <c r="A561" s="8"/>
      <c r="B561" s="8"/>
      <c r="C561" s="8"/>
      <c r="D561" s="8"/>
      <c r="E561" s="8"/>
      <c r="F561" s="8"/>
      <c r="G561" s="8"/>
      <c r="H561" s="8"/>
      <c r="I561" s="120"/>
      <c r="J561" s="8"/>
      <c r="K561" s="8"/>
    </row>
    <row r="562" spans="1:11" ht="12.75" x14ac:dyDescent="0.2">
      <c r="A562" s="8"/>
      <c r="B562" s="8"/>
      <c r="C562" s="8"/>
      <c r="D562" s="8"/>
      <c r="E562" s="8"/>
      <c r="F562" s="8"/>
      <c r="G562" s="8"/>
      <c r="H562" s="8"/>
      <c r="I562" s="120"/>
      <c r="J562" s="8"/>
      <c r="K562" s="8"/>
    </row>
    <row r="563" spans="1:11" ht="12.75" x14ac:dyDescent="0.2">
      <c r="A563" s="8"/>
      <c r="B563" s="8"/>
      <c r="C563" s="8"/>
      <c r="D563" s="8"/>
      <c r="E563" s="8"/>
      <c r="F563" s="8"/>
      <c r="G563" s="8"/>
      <c r="H563" s="8"/>
      <c r="I563" s="120"/>
      <c r="J563" s="8"/>
      <c r="K563" s="8"/>
    </row>
    <row r="564" spans="1:11" ht="12.75" x14ac:dyDescent="0.2">
      <c r="A564" s="8"/>
      <c r="B564" s="8"/>
      <c r="C564" s="8"/>
      <c r="D564" s="8"/>
      <c r="E564" s="8"/>
      <c r="F564" s="8"/>
      <c r="G564" s="8"/>
      <c r="H564" s="8"/>
      <c r="I564" s="120"/>
      <c r="J564" s="8"/>
      <c r="K564" s="8"/>
    </row>
    <row r="565" spans="1:11" ht="12.75" x14ac:dyDescent="0.2">
      <c r="A565" s="8"/>
      <c r="B565" s="8"/>
      <c r="C565" s="8"/>
      <c r="D565" s="8"/>
      <c r="E565" s="8"/>
      <c r="F565" s="8"/>
      <c r="G565" s="8"/>
      <c r="H565" s="8"/>
      <c r="I565" s="120"/>
      <c r="J565" s="8"/>
      <c r="K565" s="8"/>
    </row>
    <row r="566" spans="1:11" ht="12.75" x14ac:dyDescent="0.2">
      <c r="A566" s="8"/>
      <c r="B566" s="8"/>
      <c r="C566" s="8"/>
      <c r="D566" s="8"/>
      <c r="E566" s="8"/>
      <c r="F566" s="8"/>
      <c r="G566" s="8"/>
      <c r="H566" s="8"/>
      <c r="I566" s="120"/>
      <c r="J566" s="8"/>
      <c r="K566" s="8"/>
    </row>
    <row r="567" spans="1:11" ht="12.75" x14ac:dyDescent="0.2">
      <c r="A567" s="8"/>
      <c r="B567" s="8"/>
      <c r="C567" s="8"/>
      <c r="D567" s="8"/>
      <c r="E567" s="8"/>
      <c r="F567" s="8"/>
      <c r="G567" s="8"/>
      <c r="H567" s="8"/>
      <c r="I567" s="120"/>
      <c r="J567" s="8"/>
      <c r="K567" s="8"/>
    </row>
    <row r="568" spans="1:11" ht="12.75" x14ac:dyDescent="0.2">
      <c r="A568" s="8"/>
      <c r="B568" s="8"/>
      <c r="C568" s="8"/>
      <c r="D568" s="8"/>
      <c r="E568" s="8"/>
      <c r="F568" s="8"/>
      <c r="G568" s="8"/>
      <c r="H568" s="8"/>
      <c r="I568" s="120"/>
      <c r="J568" s="8"/>
      <c r="K568" s="8"/>
    </row>
    <row r="569" spans="1:11" ht="12.75" x14ac:dyDescent="0.2">
      <c r="A569" s="8"/>
      <c r="B569" s="8"/>
      <c r="C569" s="8"/>
      <c r="D569" s="8"/>
      <c r="E569" s="8"/>
      <c r="F569" s="8"/>
      <c r="G569" s="8"/>
      <c r="H569" s="8"/>
      <c r="I569" s="120"/>
      <c r="J569" s="8"/>
      <c r="K569" s="8"/>
    </row>
    <row r="570" spans="1:11" ht="12.75" x14ac:dyDescent="0.2">
      <c r="A570" s="8"/>
      <c r="B570" s="8"/>
      <c r="C570" s="8"/>
      <c r="D570" s="8"/>
      <c r="E570" s="8"/>
      <c r="F570" s="8"/>
      <c r="G570" s="8"/>
      <c r="H570" s="8"/>
      <c r="I570" s="120"/>
      <c r="J570" s="8"/>
      <c r="K570" s="8"/>
    </row>
    <row r="571" spans="1:11" ht="12.75" x14ac:dyDescent="0.2">
      <c r="A571" s="8"/>
      <c r="B571" s="8"/>
      <c r="C571" s="8"/>
      <c r="D571" s="8"/>
      <c r="E571" s="8"/>
      <c r="F571" s="8"/>
      <c r="G571" s="8"/>
      <c r="H571" s="8"/>
      <c r="I571" s="120"/>
      <c r="J571" s="8"/>
      <c r="K571" s="8"/>
    </row>
    <row r="572" spans="1:11" ht="12.75" x14ac:dyDescent="0.2">
      <c r="A572" s="8"/>
      <c r="B572" s="8"/>
      <c r="C572" s="8"/>
      <c r="D572" s="8"/>
      <c r="E572" s="8"/>
      <c r="F572" s="8"/>
      <c r="G572" s="8"/>
      <c r="H572" s="8"/>
      <c r="I572" s="120"/>
      <c r="J572" s="8"/>
      <c r="K572" s="8"/>
    </row>
    <row r="573" spans="1:11" ht="12.75" x14ac:dyDescent="0.2">
      <c r="A573" s="8"/>
      <c r="B573" s="8"/>
      <c r="C573" s="8"/>
      <c r="D573" s="8"/>
      <c r="E573" s="8"/>
      <c r="F573" s="8"/>
      <c r="G573" s="8"/>
      <c r="H573" s="8"/>
      <c r="I573" s="120"/>
      <c r="J573" s="8"/>
      <c r="K573" s="8"/>
    </row>
    <row r="574" spans="1:11" ht="12.75" x14ac:dyDescent="0.2">
      <c r="A574" s="8"/>
      <c r="B574" s="8"/>
      <c r="C574" s="8"/>
      <c r="D574" s="8"/>
      <c r="E574" s="8"/>
      <c r="F574" s="8"/>
      <c r="G574" s="8"/>
      <c r="H574" s="8"/>
      <c r="I574" s="120"/>
      <c r="J574" s="8"/>
      <c r="K574" s="8"/>
    </row>
    <row r="575" spans="1:11" ht="12.75" x14ac:dyDescent="0.2">
      <c r="A575" s="8"/>
      <c r="B575" s="8"/>
      <c r="C575" s="8"/>
      <c r="D575" s="8"/>
      <c r="E575" s="8"/>
      <c r="F575" s="8"/>
      <c r="G575" s="8"/>
      <c r="H575" s="8"/>
      <c r="I575" s="120"/>
      <c r="J575" s="8"/>
      <c r="K575" s="8"/>
    </row>
    <row r="576" spans="1:11" ht="12.75" x14ac:dyDescent="0.2">
      <c r="A576" s="8"/>
      <c r="B576" s="8"/>
      <c r="C576" s="8"/>
      <c r="D576" s="8"/>
      <c r="E576" s="8"/>
      <c r="F576" s="8"/>
      <c r="G576" s="8"/>
      <c r="H576" s="8"/>
      <c r="I576" s="120"/>
      <c r="J576" s="8"/>
      <c r="K576" s="8"/>
    </row>
    <row r="577" spans="1:11" ht="12.75" x14ac:dyDescent="0.2">
      <c r="A577" s="8"/>
      <c r="B577" s="8"/>
      <c r="C577" s="8"/>
      <c r="D577" s="8"/>
      <c r="E577" s="8"/>
      <c r="F577" s="8"/>
      <c r="G577" s="8"/>
      <c r="H577" s="8"/>
      <c r="I577" s="120"/>
      <c r="J577" s="8"/>
      <c r="K577" s="8"/>
    </row>
    <row r="578" spans="1:11" ht="12.75" x14ac:dyDescent="0.2">
      <c r="A578" s="8"/>
      <c r="B578" s="8"/>
      <c r="C578" s="8"/>
      <c r="D578" s="8"/>
      <c r="E578" s="8"/>
      <c r="F578" s="8"/>
      <c r="G578" s="8"/>
      <c r="H578" s="8"/>
      <c r="I578" s="120"/>
      <c r="J578" s="8"/>
      <c r="K578" s="8"/>
    </row>
    <row r="579" spans="1:11" ht="12.75" x14ac:dyDescent="0.2">
      <c r="A579" s="8"/>
      <c r="B579" s="8"/>
      <c r="C579" s="8"/>
      <c r="D579" s="8"/>
      <c r="E579" s="8"/>
      <c r="F579" s="8"/>
      <c r="G579" s="8"/>
      <c r="H579" s="8"/>
      <c r="I579" s="120"/>
      <c r="J579" s="8"/>
      <c r="K579" s="8"/>
    </row>
    <row r="580" spans="1:11" ht="12.75" x14ac:dyDescent="0.2">
      <c r="A580" s="8"/>
      <c r="B580" s="8"/>
      <c r="C580" s="8"/>
      <c r="D580" s="8"/>
      <c r="E580" s="8"/>
      <c r="F580" s="8"/>
      <c r="G580" s="8"/>
      <c r="H580" s="8"/>
      <c r="I580" s="120"/>
      <c r="J580" s="8"/>
      <c r="K580" s="8"/>
    </row>
    <row r="581" spans="1:11" ht="12.75" x14ac:dyDescent="0.2">
      <c r="A581" s="8"/>
      <c r="B581" s="8"/>
      <c r="C581" s="8"/>
      <c r="D581" s="8"/>
      <c r="E581" s="8"/>
      <c r="F581" s="8"/>
      <c r="G581" s="8"/>
      <c r="H581" s="8"/>
      <c r="I581" s="120"/>
      <c r="J581" s="8"/>
      <c r="K581" s="8"/>
    </row>
    <row r="582" spans="1:11" ht="12.75" x14ac:dyDescent="0.2">
      <c r="A582" s="8"/>
      <c r="B582" s="8"/>
      <c r="C582" s="8"/>
      <c r="D582" s="8"/>
      <c r="E582" s="8"/>
      <c r="F582" s="8"/>
      <c r="G582" s="8"/>
      <c r="H582" s="8"/>
      <c r="I582" s="120"/>
      <c r="J582" s="8"/>
      <c r="K582" s="8"/>
    </row>
    <row r="583" spans="1:11" ht="12.75" x14ac:dyDescent="0.2">
      <c r="A583" s="8"/>
      <c r="B583" s="8"/>
      <c r="C583" s="8"/>
      <c r="D583" s="8"/>
      <c r="E583" s="8"/>
      <c r="F583" s="8"/>
      <c r="G583" s="8"/>
      <c r="H583" s="8"/>
      <c r="I583" s="120"/>
      <c r="J583" s="8"/>
      <c r="K583" s="8"/>
    </row>
    <row r="584" spans="1:11" ht="12.75" x14ac:dyDescent="0.2">
      <c r="A584" s="8"/>
      <c r="B584" s="8"/>
      <c r="C584" s="8"/>
      <c r="D584" s="8"/>
      <c r="E584" s="8"/>
      <c r="F584" s="8"/>
      <c r="G584" s="8"/>
      <c r="H584" s="8"/>
      <c r="I584" s="120"/>
      <c r="J584" s="8"/>
      <c r="K584" s="8"/>
    </row>
    <row r="585" spans="1:11" ht="12.75" x14ac:dyDescent="0.2">
      <c r="A585" s="8"/>
      <c r="B585" s="8"/>
      <c r="C585" s="8"/>
      <c r="D585" s="8"/>
      <c r="E585" s="8"/>
      <c r="F585" s="8"/>
      <c r="G585" s="8"/>
      <c r="H585" s="8"/>
      <c r="I585" s="120"/>
      <c r="J585" s="8"/>
      <c r="K585" s="8"/>
    </row>
    <row r="586" spans="1:11" ht="12.75" x14ac:dyDescent="0.2">
      <c r="A586" s="8"/>
      <c r="B586" s="8"/>
      <c r="C586" s="8"/>
      <c r="D586" s="8"/>
      <c r="E586" s="8"/>
      <c r="F586" s="8"/>
      <c r="G586" s="8"/>
      <c r="H586" s="8"/>
      <c r="I586" s="120"/>
      <c r="J586" s="8"/>
      <c r="K586" s="8"/>
    </row>
    <row r="587" spans="1:11" ht="12.75" x14ac:dyDescent="0.2">
      <c r="A587" s="8"/>
      <c r="B587" s="8"/>
      <c r="C587" s="8"/>
      <c r="D587" s="8"/>
      <c r="E587" s="8"/>
      <c r="F587" s="8"/>
      <c r="G587" s="8"/>
      <c r="H587" s="8"/>
      <c r="I587" s="120"/>
      <c r="J587" s="8"/>
      <c r="K587" s="8"/>
    </row>
    <row r="588" spans="1:11" ht="12.75" x14ac:dyDescent="0.2">
      <c r="A588" s="8"/>
      <c r="B588" s="8"/>
      <c r="C588" s="8"/>
      <c r="D588" s="8"/>
      <c r="E588" s="8"/>
      <c r="F588" s="8"/>
      <c r="G588" s="8"/>
      <c r="H588" s="8"/>
      <c r="I588" s="120"/>
      <c r="J588" s="8"/>
      <c r="K588" s="8"/>
    </row>
    <row r="589" spans="1:11" ht="12.75" x14ac:dyDescent="0.2">
      <c r="A589" s="8"/>
      <c r="B589" s="8"/>
      <c r="C589" s="8"/>
      <c r="D589" s="8"/>
      <c r="E589" s="8"/>
      <c r="F589" s="8"/>
      <c r="G589" s="8"/>
      <c r="H589" s="8"/>
      <c r="I589" s="120"/>
      <c r="J589" s="8"/>
      <c r="K589" s="8"/>
    </row>
    <row r="590" spans="1:11" ht="12.75" x14ac:dyDescent="0.2">
      <c r="A590" s="8"/>
      <c r="B590" s="8"/>
      <c r="C590" s="8"/>
      <c r="D590" s="8"/>
      <c r="E590" s="8"/>
      <c r="F590" s="8"/>
      <c r="G590" s="8"/>
      <c r="H590" s="8"/>
      <c r="I590" s="120"/>
      <c r="J590" s="8"/>
      <c r="K590" s="8"/>
    </row>
    <row r="591" spans="1:11" ht="12.75" x14ac:dyDescent="0.2">
      <c r="A591" s="8"/>
      <c r="B591" s="8"/>
      <c r="C591" s="8"/>
      <c r="D591" s="8"/>
      <c r="E591" s="8"/>
      <c r="F591" s="8"/>
      <c r="G591" s="8"/>
      <c r="H591" s="8"/>
      <c r="I591" s="120"/>
      <c r="J591" s="8"/>
      <c r="K591" s="8"/>
    </row>
    <row r="592" spans="1:11" ht="12.75" x14ac:dyDescent="0.2">
      <c r="A592" s="8"/>
      <c r="B592" s="8"/>
      <c r="C592" s="8"/>
      <c r="D592" s="8"/>
      <c r="E592" s="8"/>
      <c r="F592" s="8"/>
      <c r="G592" s="8"/>
      <c r="H592" s="8"/>
      <c r="I592" s="120"/>
      <c r="J592" s="8"/>
      <c r="K592" s="8"/>
    </row>
    <row r="593" spans="1:11" ht="12.75" x14ac:dyDescent="0.2">
      <c r="A593" s="8"/>
      <c r="B593" s="8"/>
      <c r="C593" s="8"/>
      <c r="D593" s="8"/>
      <c r="E593" s="8"/>
      <c r="F593" s="8"/>
      <c r="G593" s="8"/>
      <c r="H593" s="8"/>
      <c r="I593" s="120"/>
      <c r="J593" s="8"/>
      <c r="K593" s="8"/>
    </row>
    <row r="594" spans="1:11" ht="12.75" x14ac:dyDescent="0.2">
      <c r="A594" s="8"/>
      <c r="B594" s="8"/>
      <c r="C594" s="8"/>
      <c r="D594" s="8"/>
      <c r="E594" s="8"/>
      <c r="F594" s="8"/>
      <c r="G594" s="8"/>
      <c r="H594" s="8"/>
      <c r="I594" s="120"/>
      <c r="J594" s="8"/>
      <c r="K594" s="8"/>
    </row>
    <row r="595" spans="1:11" ht="12.75" x14ac:dyDescent="0.2">
      <c r="A595" s="8"/>
      <c r="B595" s="8"/>
      <c r="C595" s="8"/>
      <c r="D595" s="8"/>
      <c r="E595" s="8"/>
      <c r="F595" s="8"/>
      <c r="G595" s="8"/>
      <c r="H595" s="8"/>
      <c r="I595" s="120"/>
      <c r="J595" s="8"/>
      <c r="K595" s="8"/>
    </row>
    <row r="596" spans="1:11" ht="12.75" x14ac:dyDescent="0.2">
      <c r="A596" s="8"/>
      <c r="B596" s="8"/>
      <c r="C596" s="8"/>
      <c r="D596" s="8"/>
      <c r="E596" s="8"/>
      <c r="F596" s="8"/>
      <c r="G596" s="8"/>
      <c r="H596" s="8"/>
      <c r="I596" s="120"/>
      <c r="J596" s="8"/>
      <c r="K596" s="8"/>
    </row>
    <row r="597" spans="1:11" ht="12.75" x14ac:dyDescent="0.2">
      <c r="A597" s="8"/>
      <c r="B597" s="8"/>
      <c r="C597" s="8"/>
      <c r="D597" s="8"/>
      <c r="E597" s="8"/>
      <c r="F597" s="8"/>
      <c r="G597" s="8"/>
      <c r="H597" s="8"/>
      <c r="I597" s="120"/>
      <c r="J597" s="8"/>
      <c r="K597" s="8"/>
    </row>
    <row r="598" spans="1:11" ht="12.75" x14ac:dyDescent="0.2">
      <c r="A598" s="8"/>
      <c r="B598" s="8"/>
      <c r="C598" s="8"/>
      <c r="D598" s="8"/>
      <c r="E598" s="8"/>
      <c r="F598" s="8"/>
      <c r="G598" s="8"/>
      <c r="H598" s="8"/>
      <c r="I598" s="120"/>
      <c r="J598" s="8"/>
      <c r="K598" s="8"/>
    </row>
    <row r="599" spans="1:11" ht="12.75" x14ac:dyDescent="0.2">
      <c r="A599" s="8"/>
      <c r="B599" s="8"/>
      <c r="C599" s="8"/>
      <c r="D599" s="8"/>
      <c r="E599" s="8"/>
      <c r="F599" s="8"/>
      <c r="G599" s="8"/>
      <c r="H599" s="8"/>
      <c r="I599" s="120"/>
      <c r="J599" s="8"/>
      <c r="K599" s="8"/>
    </row>
    <row r="600" spans="1:11" ht="12.75" x14ac:dyDescent="0.2">
      <c r="A600" s="8"/>
      <c r="B600" s="8"/>
      <c r="C600" s="8"/>
      <c r="D600" s="8"/>
      <c r="E600" s="8"/>
      <c r="F600" s="8"/>
      <c r="G600" s="8"/>
      <c r="H600" s="8"/>
      <c r="I600" s="120"/>
      <c r="J600" s="8"/>
      <c r="K600" s="8"/>
    </row>
    <row r="601" spans="1:11" ht="12.75" x14ac:dyDescent="0.2">
      <c r="A601" s="8"/>
      <c r="B601" s="8"/>
      <c r="C601" s="8"/>
      <c r="D601" s="8"/>
      <c r="E601" s="8"/>
      <c r="F601" s="8"/>
      <c r="G601" s="8"/>
      <c r="H601" s="8"/>
      <c r="I601" s="120"/>
      <c r="J601" s="8"/>
      <c r="K601" s="8"/>
    </row>
    <row r="602" spans="1:11" ht="12.75" x14ac:dyDescent="0.2">
      <c r="A602" s="8"/>
      <c r="B602" s="8"/>
      <c r="C602" s="8"/>
      <c r="D602" s="8"/>
      <c r="E602" s="8"/>
      <c r="F602" s="8"/>
      <c r="G602" s="8"/>
      <c r="H602" s="8"/>
      <c r="I602" s="120"/>
      <c r="J602" s="8"/>
      <c r="K602" s="8"/>
    </row>
    <row r="603" spans="1:11" ht="12.75" x14ac:dyDescent="0.2">
      <c r="A603" s="8"/>
      <c r="B603" s="8"/>
      <c r="C603" s="8"/>
      <c r="D603" s="8"/>
      <c r="E603" s="8"/>
      <c r="F603" s="8"/>
      <c r="G603" s="8"/>
      <c r="H603" s="8"/>
      <c r="I603" s="120"/>
      <c r="J603" s="8"/>
      <c r="K603" s="8"/>
    </row>
    <row r="604" spans="1:11" ht="12.75" x14ac:dyDescent="0.2">
      <c r="A604" s="8"/>
      <c r="B604" s="8"/>
      <c r="C604" s="8"/>
      <c r="D604" s="8"/>
      <c r="E604" s="8"/>
      <c r="F604" s="8"/>
      <c r="G604" s="8"/>
      <c r="H604" s="8"/>
      <c r="I604" s="120"/>
      <c r="J604" s="8"/>
      <c r="K604" s="8"/>
    </row>
    <row r="605" spans="1:11" ht="12.75" x14ac:dyDescent="0.2">
      <c r="A605" s="8"/>
      <c r="B605" s="8"/>
      <c r="C605" s="8"/>
      <c r="D605" s="8"/>
      <c r="E605" s="8"/>
      <c r="F605" s="8"/>
      <c r="G605" s="8"/>
      <c r="H605" s="8"/>
      <c r="I605" s="120"/>
      <c r="J605" s="8"/>
      <c r="K605" s="8"/>
    </row>
    <row r="606" spans="1:11" ht="12.75" x14ac:dyDescent="0.2">
      <c r="A606" s="8"/>
      <c r="B606" s="8"/>
      <c r="C606" s="8"/>
      <c r="D606" s="8"/>
      <c r="E606" s="8"/>
      <c r="F606" s="8"/>
      <c r="G606" s="8"/>
      <c r="H606" s="8"/>
      <c r="I606" s="120"/>
      <c r="J606" s="8"/>
      <c r="K606" s="8"/>
    </row>
    <row r="607" spans="1:11" ht="12.75" x14ac:dyDescent="0.2">
      <c r="A607" s="8"/>
      <c r="B607" s="8"/>
      <c r="C607" s="8"/>
      <c r="D607" s="8"/>
      <c r="E607" s="8"/>
      <c r="F607" s="8"/>
      <c r="G607" s="8"/>
      <c r="H607" s="8"/>
      <c r="I607" s="120"/>
      <c r="J607" s="8"/>
      <c r="K607" s="8"/>
    </row>
    <row r="608" spans="1:11" ht="12.75" x14ac:dyDescent="0.2">
      <c r="A608" s="8"/>
      <c r="B608" s="8"/>
      <c r="C608" s="8"/>
      <c r="D608" s="8"/>
      <c r="E608" s="8"/>
      <c r="F608" s="8"/>
      <c r="G608" s="8"/>
      <c r="H608" s="8"/>
      <c r="I608" s="120"/>
      <c r="J608" s="8"/>
      <c r="K608" s="8"/>
    </row>
    <row r="609" spans="1:11" ht="12.75" x14ac:dyDescent="0.2">
      <c r="A609" s="8"/>
      <c r="B609" s="8"/>
      <c r="C609" s="8"/>
      <c r="D609" s="8"/>
      <c r="E609" s="8"/>
      <c r="F609" s="8"/>
      <c r="G609" s="8"/>
      <c r="H609" s="8"/>
      <c r="I609" s="120"/>
      <c r="J609" s="8"/>
      <c r="K609" s="8"/>
    </row>
    <row r="610" spans="1:11" ht="12.75" x14ac:dyDescent="0.2">
      <c r="A610" s="8"/>
      <c r="B610" s="8"/>
      <c r="C610" s="8"/>
      <c r="D610" s="8"/>
      <c r="E610" s="8"/>
      <c r="F610" s="8"/>
      <c r="G610" s="8"/>
      <c r="H610" s="8"/>
      <c r="I610" s="120"/>
      <c r="J610" s="8"/>
      <c r="K610" s="8"/>
    </row>
    <row r="611" spans="1:11" ht="12.75" x14ac:dyDescent="0.2">
      <c r="A611" s="8"/>
      <c r="B611" s="8"/>
      <c r="C611" s="8"/>
      <c r="D611" s="8"/>
      <c r="E611" s="8"/>
      <c r="F611" s="8"/>
      <c r="G611" s="8"/>
      <c r="H611" s="8"/>
      <c r="I611" s="120"/>
      <c r="J611" s="8"/>
      <c r="K611" s="8"/>
    </row>
    <row r="612" spans="1:11" ht="12.75" x14ac:dyDescent="0.2">
      <c r="A612" s="8"/>
      <c r="B612" s="8"/>
      <c r="C612" s="8"/>
      <c r="D612" s="8"/>
      <c r="E612" s="8"/>
      <c r="F612" s="8"/>
      <c r="G612" s="8"/>
      <c r="H612" s="8"/>
      <c r="I612" s="120"/>
      <c r="J612" s="8"/>
      <c r="K612" s="8"/>
    </row>
    <row r="613" spans="1:11" ht="12.75" x14ac:dyDescent="0.2">
      <c r="A613" s="8"/>
      <c r="B613" s="8"/>
      <c r="C613" s="8"/>
      <c r="D613" s="8"/>
      <c r="E613" s="8"/>
      <c r="F613" s="8"/>
      <c r="G613" s="8"/>
      <c r="H613" s="8"/>
      <c r="I613" s="120"/>
      <c r="J613" s="8"/>
      <c r="K613" s="8"/>
    </row>
    <row r="614" spans="1:11" ht="12.75" x14ac:dyDescent="0.2">
      <c r="A614" s="8"/>
      <c r="B614" s="8"/>
      <c r="C614" s="8"/>
      <c r="D614" s="8"/>
      <c r="E614" s="8"/>
      <c r="F614" s="8"/>
      <c r="G614" s="8"/>
      <c r="H614" s="8"/>
      <c r="I614" s="120"/>
      <c r="J614" s="8"/>
      <c r="K614" s="8"/>
    </row>
    <row r="615" spans="1:11" ht="12.75" x14ac:dyDescent="0.2">
      <c r="A615" s="8"/>
      <c r="B615" s="8"/>
      <c r="C615" s="8"/>
      <c r="D615" s="8"/>
      <c r="E615" s="8"/>
      <c r="F615" s="8"/>
      <c r="G615" s="8"/>
      <c r="H615" s="8"/>
      <c r="I615" s="120"/>
      <c r="J615" s="8"/>
      <c r="K615" s="8"/>
    </row>
    <row r="616" spans="1:11" ht="12.75" x14ac:dyDescent="0.2">
      <c r="A616" s="8"/>
      <c r="B616" s="8"/>
      <c r="C616" s="8"/>
      <c r="D616" s="8"/>
      <c r="E616" s="8"/>
      <c r="F616" s="8"/>
      <c r="G616" s="8"/>
      <c r="H616" s="8"/>
      <c r="I616" s="120"/>
      <c r="J616" s="8"/>
      <c r="K616" s="8"/>
    </row>
    <row r="617" spans="1:11" ht="12.75" x14ac:dyDescent="0.2">
      <c r="A617" s="8"/>
      <c r="B617" s="8"/>
      <c r="C617" s="8"/>
      <c r="D617" s="8"/>
      <c r="E617" s="8"/>
      <c r="F617" s="8"/>
      <c r="G617" s="8"/>
      <c r="H617" s="8"/>
      <c r="I617" s="120"/>
      <c r="J617" s="8"/>
      <c r="K617" s="8"/>
    </row>
    <row r="618" spans="1:11" ht="12.75" x14ac:dyDescent="0.2">
      <c r="A618" s="8"/>
      <c r="B618" s="8"/>
      <c r="C618" s="8"/>
      <c r="D618" s="8"/>
      <c r="E618" s="8"/>
      <c r="F618" s="8"/>
      <c r="G618" s="8"/>
      <c r="H618" s="8"/>
      <c r="I618" s="120"/>
      <c r="J618" s="8"/>
      <c r="K618" s="8"/>
    </row>
    <row r="619" spans="1:11" ht="12.75" x14ac:dyDescent="0.2">
      <c r="A619" s="8"/>
      <c r="B619" s="8"/>
      <c r="C619" s="8"/>
      <c r="D619" s="8"/>
      <c r="E619" s="8"/>
      <c r="F619" s="8"/>
      <c r="G619" s="8"/>
      <c r="H619" s="8"/>
      <c r="I619" s="120"/>
      <c r="J619" s="8"/>
      <c r="K619" s="8"/>
    </row>
    <row r="620" spans="1:11" ht="12.75" x14ac:dyDescent="0.2">
      <c r="A620" s="8"/>
      <c r="B620" s="8"/>
      <c r="C620" s="8"/>
      <c r="D620" s="8"/>
      <c r="E620" s="8"/>
      <c r="F620" s="8"/>
      <c r="G620" s="8"/>
      <c r="H620" s="8"/>
      <c r="I620" s="120"/>
      <c r="J620" s="8"/>
      <c r="K620" s="8"/>
    </row>
    <row r="621" spans="1:11" ht="12.75" x14ac:dyDescent="0.2">
      <c r="A621" s="8"/>
      <c r="B621" s="8"/>
      <c r="C621" s="8"/>
      <c r="D621" s="8"/>
      <c r="E621" s="8"/>
      <c r="F621" s="8"/>
      <c r="G621" s="8"/>
      <c r="H621" s="8"/>
      <c r="I621" s="120"/>
      <c r="J621" s="8"/>
      <c r="K621" s="8"/>
    </row>
    <row r="622" spans="1:11" ht="12.75" x14ac:dyDescent="0.2">
      <c r="A622" s="8"/>
      <c r="B622" s="8"/>
      <c r="C622" s="8"/>
      <c r="D622" s="8"/>
      <c r="E622" s="8"/>
      <c r="F622" s="8"/>
      <c r="G622" s="8"/>
      <c r="H622" s="8"/>
      <c r="I622" s="120"/>
      <c r="J622" s="8"/>
      <c r="K622" s="8"/>
    </row>
    <row r="623" spans="1:11" ht="12.75" x14ac:dyDescent="0.2">
      <c r="A623" s="8"/>
      <c r="B623" s="8"/>
      <c r="C623" s="8"/>
      <c r="D623" s="8"/>
      <c r="E623" s="8"/>
      <c r="F623" s="8"/>
      <c r="G623" s="8"/>
      <c r="H623" s="8"/>
      <c r="I623" s="120"/>
      <c r="J623" s="8"/>
      <c r="K623" s="8"/>
    </row>
    <row r="624" spans="1:11" ht="12.75" x14ac:dyDescent="0.2">
      <c r="A624" s="8"/>
      <c r="B624" s="8"/>
      <c r="C624" s="8"/>
      <c r="D624" s="8"/>
      <c r="E624" s="8"/>
      <c r="F624" s="8"/>
      <c r="G624" s="8"/>
      <c r="H624" s="8"/>
      <c r="I624" s="120"/>
      <c r="J624" s="8"/>
      <c r="K624" s="8"/>
    </row>
    <row r="625" spans="1:11" ht="12.75" x14ac:dyDescent="0.2">
      <c r="A625" s="8"/>
      <c r="B625" s="8"/>
      <c r="C625" s="8"/>
      <c r="D625" s="8"/>
      <c r="E625" s="8"/>
      <c r="F625" s="8"/>
      <c r="G625" s="8"/>
      <c r="H625" s="8"/>
      <c r="I625" s="120"/>
      <c r="J625" s="8"/>
      <c r="K625" s="8"/>
    </row>
    <row r="626" spans="1:11" ht="12.75" x14ac:dyDescent="0.2">
      <c r="A626" s="8"/>
      <c r="B626" s="8"/>
      <c r="C626" s="8"/>
      <c r="D626" s="8"/>
      <c r="E626" s="8"/>
      <c r="F626" s="8"/>
      <c r="G626" s="8"/>
      <c r="H626" s="8"/>
      <c r="I626" s="120"/>
      <c r="J626" s="8"/>
      <c r="K626" s="8"/>
    </row>
    <row r="627" spans="1:11" ht="12.75" x14ac:dyDescent="0.2">
      <c r="A627" s="8"/>
      <c r="B627" s="8"/>
      <c r="C627" s="8"/>
      <c r="D627" s="8"/>
      <c r="E627" s="8"/>
      <c r="F627" s="8"/>
      <c r="G627" s="8"/>
      <c r="H627" s="8"/>
      <c r="I627" s="120"/>
      <c r="J627" s="8"/>
      <c r="K627" s="8"/>
    </row>
    <row r="628" spans="1:11" ht="12.75" x14ac:dyDescent="0.2">
      <c r="A628" s="8"/>
      <c r="B628" s="8"/>
      <c r="C628" s="8"/>
      <c r="D628" s="8"/>
      <c r="E628" s="8"/>
      <c r="F628" s="8"/>
      <c r="G628" s="8"/>
      <c r="H628" s="8"/>
      <c r="I628" s="120"/>
      <c r="J628" s="8"/>
      <c r="K628" s="8"/>
    </row>
    <row r="629" spans="1:11" ht="12.75" x14ac:dyDescent="0.2">
      <c r="A629" s="8"/>
      <c r="B629" s="8"/>
      <c r="C629" s="8"/>
      <c r="D629" s="8"/>
      <c r="E629" s="8"/>
      <c r="F629" s="8"/>
      <c r="G629" s="8"/>
      <c r="H629" s="8"/>
      <c r="I629" s="120"/>
      <c r="J629" s="8"/>
      <c r="K629" s="8"/>
    </row>
    <row r="630" spans="1:11" ht="12.75" x14ac:dyDescent="0.2">
      <c r="A630" s="8"/>
      <c r="B630" s="8"/>
      <c r="C630" s="8"/>
      <c r="D630" s="8"/>
      <c r="E630" s="8"/>
      <c r="F630" s="8"/>
      <c r="G630" s="8"/>
      <c r="H630" s="8"/>
      <c r="I630" s="120"/>
      <c r="J630" s="8"/>
      <c r="K630" s="8"/>
    </row>
    <row r="631" spans="1:11" ht="12.75" x14ac:dyDescent="0.2">
      <c r="A631" s="8"/>
      <c r="B631" s="8"/>
      <c r="C631" s="8"/>
      <c r="D631" s="8"/>
      <c r="E631" s="8"/>
      <c r="F631" s="8"/>
      <c r="G631" s="8"/>
      <c r="H631" s="8"/>
      <c r="I631" s="120"/>
      <c r="J631" s="8"/>
      <c r="K631" s="8"/>
    </row>
    <row r="632" spans="1:11" ht="12.75" x14ac:dyDescent="0.2">
      <c r="A632" s="8"/>
      <c r="B632" s="8"/>
      <c r="C632" s="8"/>
      <c r="D632" s="8"/>
      <c r="E632" s="8"/>
      <c r="F632" s="8"/>
      <c r="G632" s="8"/>
      <c r="H632" s="8"/>
      <c r="I632" s="120"/>
      <c r="J632" s="8"/>
      <c r="K632" s="8"/>
    </row>
    <row r="633" spans="1:11" ht="12.75" x14ac:dyDescent="0.2">
      <c r="A633" s="8"/>
      <c r="B633" s="8"/>
      <c r="C633" s="8"/>
      <c r="D633" s="8"/>
      <c r="E633" s="8"/>
      <c r="F633" s="8"/>
      <c r="G633" s="8"/>
      <c r="H633" s="8"/>
      <c r="I633" s="120"/>
      <c r="J633" s="8"/>
      <c r="K633" s="8"/>
    </row>
    <row r="634" spans="1:11" ht="12.75" x14ac:dyDescent="0.2">
      <c r="A634" s="8"/>
      <c r="B634" s="8"/>
      <c r="C634" s="8"/>
      <c r="D634" s="8"/>
      <c r="E634" s="8"/>
      <c r="F634" s="8"/>
      <c r="G634" s="8"/>
      <c r="H634" s="8"/>
      <c r="I634" s="120"/>
      <c r="J634" s="8"/>
      <c r="K634" s="8"/>
    </row>
    <row r="635" spans="1:11" ht="12.75" x14ac:dyDescent="0.2">
      <c r="A635" s="8"/>
      <c r="B635" s="8"/>
      <c r="C635" s="8"/>
      <c r="D635" s="8"/>
      <c r="E635" s="8"/>
      <c r="F635" s="8"/>
      <c r="G635" s="8"/>
      <c r="H635" s="8"/>
      <c r="I635" s="120"/>
      <c r="J635" s="8"/>
      <c r="K635" s="8"/>
    </row>
    <row r="636" spans="1:11" ht="12.75" x14ac:dyDescent="0.2">
      <c r="A636" s="8"/>
      <c r="B636" s="8"/>
      <c r="C636" s="8"/>
      <c r="D636" s="8"/>
      <c r="E636" s="8"/>
      <c r="F636" s="8"/>
      <c r="G636" s="8"/>
      <c r="H636" s="8"/>
      <c r="I636" s="120"/>
      <c r="J636" s="8"/>
      <c r="K636" s="8"/>
    </row>
    <row r="637" spans="1:11" ht="12.75" x14ac:dyDescent="0.2">
      <c r="A637" s="8"/>
      <c r="B637" s="8"/>
      <c r="C637" s="8"/>
      <c r="D637" s="8"/>
      <c r="E637" s="8"/>
      <c r="F637" s="8"/>
      <c r="G637" s="8"/>
      <c r="H637" s="8"/>
      <c r="I637" s="120"/>
      <c r="J637" s="8"/>
      <c r="K637" s="8"/>
    </row>
    <row r="638" spans="1:11" ht="12.75" x14ac:dyDescent="0.2">
      <c r="A638" s="8"/>
      <c r="B638" s="8"/>
      <c r="C638" s="8"/>
      <c r="D638" s="8"/>
      <c r="E638" s="8"/>
      <c r="F638" s="8"/>
      <c r="G638" s="8"/>
      <c r="H638" s="8"/>
      <c r="I638" s="120"/>
      <c r="J638" s="8"/>
      <c r="K638" s="8"/>
    </row>
    <row r="639" spans="1:11" ht="12.75" x14ac:dyDescent="0.2">
      <c r="A639" s="8"/>
      <c r="B639" s="8"/>
      <c r="C639" s="8"/>
      <c r="D639" s="8"/>
      <c r="E639" s="8"/>
      <c r="F639" s="8"/>
      <c r="G639" s="8"/>
      <c r="H639" s="8"/>
      <c r="I639" s="120"/>
      <c r="J639" s="8"/>
      <c r="K639" s="8"/>
    </row>
    <row r="640" spans="1:11" ht="12.75" x14ac:dyDescent="0.2">
      <c r="A640" s="8"/>
      <c r="B640" s="8"/>
      <c r="C640" s="8"/>
      <c r="D640" s="8"/>
      <c r="E640" s="8"/>
      <c r="F640" s="8"/>
      <c r="G640" s="8"/>
      <c r="H640" s="8"/>
      <c r="I640" s="120"/>
      <c r="J640" s="8"/>
      <c r="K640" s="8"/>
    </row>
    <row r="641" spans="1:11" ht="12.75" x14ac:dyDescent="0.2">
      <c r="A641" s="8"/>
      <c r="B641" s="8"/>
      <c r="C641" s="8"/>
      <c r="D641" s="8"/>
      <c r="E641" s="8"/>
      <c r="F641" s="8"/>
      <c r="G641" s="8"/>
      <c r="H641" s="8"/>
      <c r="I641" s="120"/>
      <c r="J641" s="8"/>
      <c r="K641" s="8"/>
    </row>
    <row r="642" spans="1:11" ht="12.75" x14ac:dyDescent="0.2">
      <c r="A642" s="8"/>
      <c r="B642" s="8"/>
      <c r="C642" s="8"/>
      <c r="D642" s="8"/>
      <c r="E642" s="8"/>
      <c r="F642" s="8"/>
      <c r="G642" s="8"/>
      <c r="H642" s="8"/>
      <c r="I642" s="120"/>
      <c r="J642" s="8"/>
      <c r="K642" s="8"/>
    </row>
    <row r="643" spans="1:11" ht="12.75" x14ac:dyDescent="0.2">
      <c r="A643" s="8"/>
      <c r="B643" s="8"/>
      <c r="C643" s="8"/>
      <c r="D643" s="8"/>
      <c r="E643" s="8"/>
      <c r="F643" s="8"/>
      <c r="G643" s="8"/>
      <c r="H643" s="8"/>
      <c r="I643" s="120"/>
      <c r="J643" s="8"/>
      <c r="K643" s="8"/>
    </row>
    <row r="644" spans="1:11" ht="12.75" x14ac:dyDescent="0.2">
      <c r="A644" s="8"/>
      <c r="B644" s="8"/>
      <c r="C644" s="8"/>
      <c r="D644" s="8"/>
      <c r="E644" s="8"/>
      <c r="F644" s="8"/>
      <c r="G644" s="8"/>
      <c r="H644" s="8"/>
      <c r="I644" s="120"/>
      <c r="J644" s="8"/>
      <c r="K644" s="8"/>
    </row>
    <row r="645" spans="1:11" ht="12.75" x14ac:dyDescent="0.2">
      <c r="A645" s="8"/>
      <c r="B645" s="8"/>
      <c r="C645" s="8"/>
      <c r="D645" s="8"/>
      <c r="E645" s="8"/>
      <c r="F645" s="8"/>
      <c r="G645" s="8"/>
      <c r="H645" s="8"/>
      <c r="I645" s="120"/>
      <c r="J645" s="8"/>
      <c r="K645" s="8"/>
    </row>
    <row r="646" spans="1:11" ht="12.75" x14ac:dyDescent="0.2">
      <c r="A646" s="8"/>
      <c r="B646" s="8"/>
      <c r="C646" s="8"/>
      <c r="D646" s="8"/>
      <c r="E646" s="8"/>
      <c r="F646" s="8"/>
      <c r="G646" s="8"/>
      <c r="H646" s="8"/>
      <c r="I646" s="120"/>
      <c r="J646" s="8"/>
      <c r="K646" s="8"/>
    </row>
    <row r="647" spans="1:11" ht="12.75" x14ac:dyDescent="0.2">
      <c r="A647" s="8"/>
      <c r="B647" s="8"/>
      <c r="C647" s="8"/>
      <c r="D647" s="8"/>
      <c r="E647" s="8"/>
      <c r="F647" s="8"/>
      <c r="G647" s="8"/>
      <c r="H647" s="8"/>
      <c r="I647" s="120"/>
      <c r="J647" s="8"/>
      <c r="K647" s="8"/>
    </row>
    <row r="648" spans="1:11" ht="12.75" x14ac:dyDescent="0.2">
      <c r="A648" s="8"/>
      <c r="B648" s="8"/>
      <c r="C648" s="8"/>
      <c r="D648" s="8"/>
      <c r="E648" s="8"/>
      <c r="F648" s="8"/>
      <c r="G648" s="8"/>
      <c r="H648" s="8"/>
      <c r="I648" s="120"/>
      <c r="J648" s="8"/>
      <c r="K648" s="8"/>
    </row>
    <row r="649" spans="1:11" ht="12.75" x14ac:dyDescent="0.2">
      <c r="A649" s="8"/>
      <c r="B649" s="8"/>
      <c r="C649" s="8"/>
      <c r="D649" s="8"/>
      <c r="E649" s="8"/>
      <c r="F649" s="8"/>
      <c r="G649" s="8"/>
      <c r="H649" s="8"/>
      <c r="I649" s="120"/>
      <c r="J649" s="8"/>
      <c r="K649" s="8"/>
    </row>
    <row r="650" spans="1:11" ht="12.75" x14ac:dyDescent="0.2">
      <c r="A650" s="8"/>
      <c r="B650" s="8"/>
      <c r="C650" s="8"/>
      <c r="D650" s="8"/>
      <c r="E650" s="8"/>
      <c r="F650" s="8"/>
      <c r="G650" s="8"/>
      <c r="H650" s="8"/>
      <c r="I650" s="120"/>
      <c r="J650" s="8"/>
      <c r="K650" s="8"/>
    </row>
    <row r="651" spans="1:11" ht="12.75" x14ac:dyDescent="0.2">
      <c r="A651" s="8"/>
      <c r="B651" s="8"/>
      <c r="C651" s="8"/>
      <c r="D651" s="8"/>
      <c r="E651" s="8"/>
      <c r="F651" s="8"/>
      <c r="G651" s="8"/>
      <c r="H651" s="8"/>
      <c r="I651" s="120"/>
      <c r="J651" s="8"/>
      <c r="K651" s="8"/>
    </row>
    <row r="652" spans="1:11" ht="12.75" x14ac:dyDescent="0.2">
      <c r="A652" s="8"/>
      <c r="B652" s="8"/>
      <c r="C652" s="8"/>
      <c r="D652" s="8"/>
      <c r="E652" s="8"/>
      <c r="F652" s="8"/>
      <c r="G652" s="8"/>
      <c r="H652" s="8"/>
      <c r="I652" s="120"/>
      <c r="J652" s="8"/>
      <c r="K652" s="8"/>
    </row>
    <row r="653" spans="1:11" ht="12.75" x14ac:dyDescent="0.2">
      <c r="A653" s="8"/>
      <c r="B653" s="8"/>
      <c r="C653" s="8"/>
      <c r="D653" s="8"/>
      <c r="E653" s="8"/>
      <c r="F653" s="8"/>
      <c r="G653" s="8"/>
      <c r="H653" s="8"/>
      <c r="I653" s="120"/>
      <c r="J653" s="8"/>
      <c r="K653" s="8"/>
    </row>
    <row r="654" spans="1:11" ht="12.75" x14ac:dyDescent="0.2">
      <c r="A654" s="8"/>
      <c r="B654" s="8"/>
      <c r="C654" s="8"/>
      <c r="D654" s="8"/>
      <c r="E654" s="8"/>
      <c r="F654" s="8"/>
      <c r="G654" s="8"/>
      <c r="H654" s="8"/>
      <c r="I654" s="120"/>
      <c r="J654" s="8"/>
      <c r="K654" s="8"/>
    </row>
    <row r="655" spans="1:11" ht="12.75" x14ac:dyDescent="0.2">
      <c r="A655" s="8"/>
      <c r="B655" s="8"/>
      <c r="C655" s="8"/>
      <c r="D655" s="8"/>
      <c r="E655" s="8"/>
      <c r="F655" s="8"/>
      <c r="G655" s="8"/>
      <c r="H655" s="8"/>
      <c r="I655" s="120"/>
      <c r="J655" s="8"/>
      <c r="K655" s="8"/>
    </row>
    <row r="656" spans="1:11" ht="12.75" x14ac:dyDescent="0.2">
      <c r="A656" s="8"/>
      <c r="B656" s="8"/>
      <c r="C656" s="8"/>
      <c r="D656" s="8"/>
      <c r="E656" s="8"/>
      <c r="F656" s="8"/>
      <c r="G656" s="8"/>
      <c r="H656" s="8"/>
      <c r="I656" s="120"/>
      <c r="J656" s="8"/>
      <c r="K656" s="8"/>
    </row>
    <row r="657" spans="1:11" ht="12.75" x14ac:dyDescent="0.2">
      <c r="A657" s="8"/>
      <c r="B657" s="8"/>
      <c r="C657" s="8"/>
      <c r="D657" s="8"/>
      <c r="E657" s="8"/>
      <c r="F657" s="8"/>
      <c r="G657" s="8"/>
      <c r="H657" s="8"/>
      <c r="I657" s="120"/>
      <c r="J657" s="8"/>
      <c r="K657" s="8"/>
    </row>
    <row r="658" spans="1:11" ht="12.75" x14ac:dyDescent="0.2">
      <c r="A658" s="8"/>
      <c r="B658" s="8"/>
      <c r="C658" s="8"/>
      <c r="D658" s="8"/>
      <c r="E658" s="8"/>
      <c r="F658" s="8"/>
      <c r="G658" s="8"/>
      <c r="H658" s="8"/>
      <c r="I658" s="120"/>
      <c r="J658" s="8"/>
      <c r="K658" s="8"/>
    </row>
    <row r="659" spans="1:11" ht="12.75" x14ac:dyDescent="0.2">
      <c r="A659" s="8"/>
      <c r="B659" s="8"/>
      <c r="C659" s="8"/>
      <c r="D659" s="8"/>
      <c r="E659" s="8"/>
      <c r="F659" s="8"/>
      <c r="G659" s="8"/>
      <c r="H659" s="8"/>
      <c r="I659" s="120"/>
      <c r="J659" s="8"/>
      <c r="K659" s="8"/>
    </row>
    <row r="660" spans="1:11" ht="12.75" x14ac:dyDescent="0.2">
      <c r="A660" s="8"/>
      <c r="B660" s="8"/>
      <c r="C660" s="8"/>
      <c r="D660" s="8"/>
      <c r="E660" s="8"/>
      <c r="F660" s="8"/>
      <c r="G660" s="8"/>
      <c r="H660" s="8"/>
      <c r="I660" s="120"/>
      <c r="J660" s="8"/>
      <c r="K660" s="8"/>
    </row>
    <row r="661" spans="1:11" ht="12.75" x14ac:dyDescent="0.2">
      <c r="A661" s="8"/>
      <c r="B661" s="8"/>
      <c r="C661" s="8"/>
      <c r="D661" s="8"/>
      <c r="E661" s="8"/>
      <c r="F661" s="8"/>
      <c r="G661" s="8"/>
      <c r="H661" s="8"/>
      <c r="I661" s="120"/>
      <c r="J661" s="8"/>
      <c r="K661" s="8"/>
    </row>
    <row r="662" spans="1:11" ht="12.75" x14ac:dyDescent="0.2">
      <c r="A662" s="8"/>
      <c r="B662" s="8"/>
      <c r="C662" s="8"/>
      <c r="D662" s="8"/>
      <c r="E662" s="8"/>
      <c r="F662" s="8"/>
      <c r="G662" s="8"/>
      <c r="H662" s="8"/>
      <c r="I662" s="120"/>
      <c r="J662" s="8"/>
      <c r="K662" s="8"/>
    </row>
    <row r="663" spans="1:11" ht="12.75" x14ac:dyDescent="0.2">
      <c r="A663" s="8"/>
      <c r="B663" s="8"/>
      <c r="C663" s="8"/>
      <c r="D663" s="8"/>
      <c r="E663" s="8"/>
      <c r="F663" s="8"/>
      <c r="G663" s="8"/>
      <c r="H663" s="8"/>
      <c r="I663" s="120"/>
      <c r="J663" s="8"/>
      <c r="K663" s="8"/>
    </row>
    <row r="664" spans="1:11" ht="12.75" x14ac:dyDescent="0.2">
      <c r="A664" s="8"/>
      <c r="B664" s="8"/>
      <c r="C664" s="8"/>
      <c r="D664" s="8"/>
      <c r="E664" s="8"/>
      <c r="F664" s="8"/>
      <c r="G664" s="8"/>
      <c r="H664" s="8"/>
      <c r="I664" s="120"/>
      <c r="J664" s="8"/>
      <c r="K664" s="8"/>
    </row>
    <row r="665" spans="1:11" ht="12.75" x14ac:dyDescent="0.2">
      <c r="A665" s="8"/>
      <c r="B665" s="8"/>
      <c r="C665" s="8"/>
      <c r="D665" s="8"/>
      <c r="E665" s="8"/>
      <c r="F665" s="8"/>
      <c r="G665" s="8"/>
      <c r="H665" s="8"/>
      <c r="I665" s="120"/>
      <c r="J665" s="8"/>
      <c r="K665" s="8"/>
    </row>
    <row r="666" spans="1:11" ht="12.75" x14ac:dyDescent="0.2">
      <c r="A666" s="8"/>
      <c r="B666" s="8"/>
      <c r="C666" s="8"/>
      <c r="D666" s="8"/>
      <c r="E666" s="8"/>
      <c r="F666" s="8"/>
      <c r="G666" s="8"/>
      <c r="H666" s="8"/>
      <c r="I666" s="120"/>
      <c r="J666" s="8"/>
      <c r="K666" s="8"/>
    </row>
    <row r="667" spans="1:11" ht="12.75" x14ac:dyDescent="0.2">
      <c r="A667" s="8"/>
      <c r="B667" s="8"/>
      <c r="C667" s="8"/>
      <c r="D667" s="8"/>
      <c r="E667" s="8"/>
      <c r="F667" s="8"/>
      <c r="G667" s="8"/>
      <c r="H667" s="8"/>
      <c r="I667" s="120"/>
      <c r="J667" s="8"/>
      <c r="K667" s="8"/>
    </row>
    <row r="668" spans="1:11" ht="12.75" x14ac:dyDescent="0.2">
      <c r="A668" s="8"/>
      <c r="B668" s="8"/>
      <c r="C668" s="8"/>
      <c r="D668" s="8"/>
      <c r="E668" s="8"/>
      <c r="F668" s="8"/>
      <c r="G668" s="8"/>
      <c r="H668" s="8"/>
      <c r="I668" s="120"/>
      <c r="J668" s="8"/>
      <c r="K668" s="8"/>
    </row>
    <row r="669" spans="1:11" ht="12.75" x14ac:dyDescent="0.2">
      <c r="A669" s="8"/>
      <c r="B669" s="8"/>
      <c r="C669" s="8"/>
      <c r="D669" s="8"/>
      <c r="E669" s="8"/>
      <c r="F669" s="8"/>
      <c r="G669" s="8"/>
      <c r="H669" s="8"/>
      <c r="I669" s="120"/>
      <c r="J669" s="8"/>
      <c r="K669" s="8"/>
    </row>
    <row r="670" spans="1:11" ht="12.75" x14ac:dyDescent="0.2">
      <c r="A670" s="8"/>
      <c r="B670" s="8"/>
      <c r="C670" s="8"/>
      <c r="D670" s="8"/>
      <c r="E670" s="8"/>
      <c r="F670" s="8"/>
      <c r="G670" s="8"/>
      <c r="H670" s="8"/>
      <c r="I670" s="120"/>
      <c r="J670" s="8"/>
      <c r="K670" s="8"/>
    </row>
    <row r="671" spans="1:11" ht="12.75" x14ac:dyDescent="0.2">
      <c r="A671" s="8"/>
      <c r="B671" s="8"/>
      <c r="C671" s="8"/>
      <c r="D671" s="8"/>
      <c r="E671" s="8"/>
      <c r="F671" s="8"/>
      <c r="G671" s="8"/>
      <c r="H671" s="8"/>
      <c r="I671" s="120"/>
      <c r="J671" s="8"/>
      <c r="K671" s="8"/>
    </row>
    <row r="672" spans="1:11" ht="12.75" x14ac:dyDescent="0.2">
      <c r="A672" s="8"/>
      <c r="B672" s="8"/>
      <c r="C672" s="8"/>
      <c r="D672" s="8"/>
      <c r="E672" s="8"/>
      <c r="F672" s="8"/>
      <c r="G672" s="8"/>
      <c r="H672" s="8"/>
      <c r="I672" s="120"/>
      <c r="J672" s="8"/>
      <c r="K672" s="8"/>
    </row>
    <row r="673" spans="1:11" ht="12.75" x14ac:dyDescent="0.2">
      <c r="A673" s="8"/>
      <c r="B673" s="8"/>
      <c r="C673" s="8"/>
      <c r="D673" s="8"/>
      <c r="E673" s="8"/>
      <c r="F673" s="8"/>
      <c r="G673" s="8"/>
      <c r="H673" s="8"/>
      <c r="I673" s="120"/>
      <c r="J673" s="8"/>
      <c r="K673" s="8"/>
    </row>
    <row r="674" spans="1:11" ht="12.75" x14ac:dyDescent="0.2">
      <c r="A674" s="8"/>
      <c r="B674" s="8"/>
      <c r="C674" s="8"/>
      <c r="D674" s="8"/>
      <c r="E674" s="8"/>
      <c r="F674" s="8"/>
      <c r="G674" s="8"/>
      <c r="H674" s="8"/>
      <c r="I674" s="120"/>
      <c r="J674" s="8"/>
      <c r="K674" s="8"/>
    </row>
    <row r="675" spans="1:11" ht="12.75" x14ac:dyDescent="0.2">
      <c r="A675" s="8"/>
      <c r="B675" s="8"/>
      <c r="C675" s="8"/>
      <c r="D675" s="8"/>
      <c r="E675" s="8"/>
      <c r="F675" s="8"/>
      <c r="G675" s="8"/>
      <c r="H675" s="8"/>
      <c r="I675" s="120"/>
      <c r="J675" s="8"/>
      <c r="K675" s="8"/>
    </row>
    <row r="676" spans="1:11" ht="12.75" x14ac:dyDescent="0.2">
      <c r="A676" s="8"/>
      <c r="B676" s="8"/>
      <c r="C676" s="8"/>
      <c r="D676" s="8"/>
      <c r="E676" s="8"/>
      <c r="F676" s="8"/>
      <c r="G676" s="8"/>
      <c r="H676" s="8"/>
      <c r="I676" s="120"/>
      <c r="J676" s="8"/>
      <c r="K676" s="8"/>
    </row>
    <row r="677" spans="1:11" ht="12.75" x14ac:dyDescent="0.2">
      <c r="A677" s="8"/>
      <c r="B677" s="8"/>
      <c r="C677" s="8"/>
      <c r="D677" s="8"/>
      <c r="E677" s="8"/>
      <c r="F677" s="8"/>
      <c r="G677" s="8"/>
      <c r="H677" s="8"/>
      <c r="I677" s="120"/>
      <c r="J677" s="8"/>
      <c r="K677" s="8"/>
    </row>
    <row r="678" spans="1:11" ht="12.75" x14ac:dyDescent="0.2">
      <c r="A678" s="8"/>
      <c r="B678" s="8"/>
      <c r="C678" s="8"/>
      <c r="D678" s="8"/>
      <c r="E678" s="8"/>
      <c r="F678" s="8"/>
      <c r="G678" s="8"/>
      <c r="H678" s="8"/>
      <c r="I678" s="120"/>
      <c r="J678" s="8"/>
      <c r="K678" s="8"/>
    </row>
    <row r="679" spans="1:11" ht="12.75" x14ac:dyDescent="0.2">
      <c r="A679" s="8"/>
      <c r="B679" s="8"/>
      <c r="C679" s="8"/>
      <c r="D679" s="8"/>
      <c r="E679" s="8"/>
      <c r="F679" s="8"/>
      <c r="G679" s="8"/>
      <c r="H679" s="8"/>
      <c r="I679" s="120"/>
      <c r="J679" s="8"/>
      <c r="K679" s="8"/>
    </row>
    <row r="680" spans="1:11" ht="12.75" x14ac:dyDescent="0.2">
      <c r="A680" s="8"/>
      <c r="B680" s="8"/>
      <c r="C680" s="8"/>
      <c r="D680" s="8"/>
      <c r="E680" s="8"/>
      <c r="F680" s="8"/>
      <c r="G680" s="8"/>
      <c r="H680" s="8"/>
      <c r="I680" s="120"/>
      <c r="J680" s="8"/>
      <c r="K680" s="8"/>
    </row>
    <row r="681" spans="1:11" ht="12.75" x14ac:dyDescent="0.2">
      <c r="A681" s="8"/>
      <c r="B681" s="8"/>
      <c r="C681" s="8"/>
      <c r="D681" s="8"/>
      <c r="E681" s="8"/>
      <c r="F681" s="8"/>
      <c r="G681" s="8"/>
      <c r="H681" s="8"/>
      <c r="I681" s="120"/>
      <c r="J681" s="8"/>
      <c r="K681" s="8"/>
    </row>
    <row r="682" spans="1:11" ht="12.75" x14ac:dyDescent="0.2">
      <c r="A682" s="8"/>
      <c r="B682" s="8"/>
      <c r="C682" s="8"/>
      <c r="D682" s="8"/>
      <c r="E682" s="8"/>
      <c r="F682" s="8"/>
      <c r="G682" s="8"/>
      <c r="H682" s="8"/>
      <c r="I682" s="120"/>
      <c r="J682" s="8"/>
      <c r="K682" s="8"/>
    </row>
    <row r="683" spans="1:11" ht="12.75" x14ac:dyDescent="0.2">
      <c r="A683" s="8"/>
      <c r="B683" s="8"/>
      <c r="C683" s="8"/>
      <c r="D683" s="8"/>
      <c r="E683" s="8"/>
      <c r="F683" s="8"/>
      <c r="G683" s="8"/>
      <c r="H683" s="8"/>
      <c r="I683" s="120"/>
      <c r="J683" s="8"/>
      <c r="K683" s="8"/>
    </row>
    <row r="684" spans="1:11" ht="12.75" x14ac:dyDescent="0.2">
      <c r="A684" s="8"/>
      <c r="B684" s="8"/>
      <c r="C684" s="8"/>
      <c r="D684" s="8"/>
      <c r="E684" s="8"/>
      <c r="F684" s="8"/>
      <c r="G684" s="8"/>
      <c r="H684" s="8"/>
      <c r="I684" s="120"/>
      <c r="J684" s="8"/>
      <c r="K684" s="8"/>
    </row>
    <row r="685" spans="1:11" ht="12.75" x14ac:dyDescent="0.2">
      <c r="A685" s="8"/>
      <c r="B685" s="8"/>
      <c r="C685" s="8"/>
      <c r="D685" s="8"/>
      <c r="E685" s="8"/>
      <c r="F685" s="8"/>
      <c r="G685" s="8"/>
      <c r="H685" s="8"/>
      <c r="I685" s="120"/>
      <c r="J685" s="8"/>
      <c r="K685" s="8"/>
    </row>
    <row r="686" spans="1:11" ht="12.75" x14ac:dyDescent="0.2">
      <c r="A686" s="8"/>
      <c r="B686" s="8"/>
      <c r="C686" s="8"/>
      <c r="D686" s="8"/>
      <c r="E686" s="8"/>
      <c r="F686" s="8"/>
      <c r="G686" s="8"/>
      <c r="H686" s="8"/>
      <c r="I686" s="120"/>
      <c r="J686" s="8"/>
      <c r="K686" s="8"/>
    </row>
    <row r="687" spans="1:11" ht="12.75" x14ac:dyDescent="0.2">
      <c r="A687" s="8"/>
      <c r="B687" s="8"/>
      <c r="C687" s="8"/>
      <c r="D687" s="8"/>
      <c r="E687" s="8"/>
      <c r="F687" s="8"/>
      <c r="G687" s="8"/>
      <c r="H687" s="8"/>
      <c r="I687" s="120"/>
      <c r="J687" s="8"/>
      <c r="K687" s="8"/>
    </row>
    <row r="688" spans="1:11" ht="12.75" x14ac:dyDescent="0.2">
      <c r="A688" s="8"/>
      <c r="B688" s="8"/>
      <c r="C688" s="8"/>
      <c r="D688" s="8"/>
      <c r="E688" s="8"/>
      <c r="F688" s="8"/>
      <c r="G688" s="8"/>
      <c r="H688" s="8"/>
      <c r="I688" s="120"/>
      <c r="J688" s="8"/>
      <c r="K688" s="8"/>
    </row>
    <row r="689" spans="1:11" ht="12.75" x14ac:dyDescent="0.2">
      <c r="A689" s="8"/>
      <c r="B689" s="8"/>
      <c r="C689" s="8"/>
      <c r="D689" s="8"/>
      <c r="E689" s="8"/>
      <c r="F689" s="8"/>
      <c r="G689" s="8"/>
      <c r="H689" s="8"/>
      <c r="I689" s="120"/>
      <c r="J689" s="8"/>
      <c r="K689" s="8"/>
    </row>
    <row r="690" spans="1:11" ht="12.75" x14ac:dyDescent="0.2">
      <c r="A690" s="8"/>
      <c r="B690" s="8"/>
      <c r="C690" s="8"/>
      <c r="D690" s="8"/>
      <c r="E690" s="8"/>
      <c r="F690" s="8"/>
      <c r="G690" s="8"/>
      <c r="H690" s="8"/>
      <c r="I690" s="120"/>
      <c r="J690" s="8"/>
      <c r="K690" s="8"/>
    </row>
    <row r="691" spans="1:11" ht="12.75" x14ac:dyDescent="0.2">
      <c r="A691" s="8"/>
      <c r="B691" s="8"/>
      <c r="C691" s="8"/>
      <c r="D691" s="8"/>
      <c r="E691" s="8"/>
      <c r="F691" s="8"/>
      <c r="G691" s="8"/>
      <c r="H691" s="8"/>
      <c r="I691" s="120"/>
      <c r="J691" s="8"/>
      <c r="K691" s="8"/>
    </row>
    <row r="692" spans="1:11" ht="12.75" x14ac:dyDescent="0.2">
      <c r="A692" s="8"/>
      <c r="B692" s="8"/>
      <c r="C692" s="8"/>
      <c r="D692" s="8"/>
      <c r="E692" s="8"/>
      <c r="F692" s="8"/>
      <c r="G692" s="8"/>
      <c r="H692" s="8"/>
      <c r="I692" s="120"/>
      <c r="J692" s="8"/>
      <c r="K692" s="8"/>
    </row>
    <row r="693" spans="1:11" ht="12.75" x14ac:dyDescent="0.2">
      <c r="A693" s="8"/>
      <c r="B693" s="8"/>
      <c r="C693" s="8"/>
      <c r="D693" s="8"/>
      <c r="E693" s="8"/>
      <c r="F693" s="8"/>
      <c r="G693" s="8"/>
      <c r="H693" s="8"/>
      <c r="I693" s="120"/>
      <c r="J693" s="8"/>
      <c r="K693" s="8"/>
    </row>
    <row r="694" spans="1:11" ht="12.75" x14ac:dyDescent="0.2">
      <c r="A694" s="8"/>
      <c r="B694" s="8"/>
      <c r="C694" s="8"/>
      <c r="D694" s="8"/>
      <c r="E694" s="8"/>
      <c r="F694" s="8"/>
      <c r="G694" s="8"/>
      <c r="H694" s="8"/>
      <c r="I694" s="120"/>
      <c r="J694" s="8"/>
      <c r="K694" s="8"/>
    </row>
    <row r="695" spans="1:11" ht="12.75" x14ac:dyDescent="0.2">
      <c r="A695" s="8"/>
      <c r="B695" s="8"/>
      <c r="C695" s="8"/>
      <c r="D695" s="8"/>
      <c r="E695" s="8"/>
      <c r="F695" s="8"/>
      <c r="G695" s="8"/>
      <c r="H695" s="8"/>
      <c r="I695" s="120"/>
      <c r="J695" s="8"/>
      <c r="K695" s="8"/>
    </row>
    <row r="696" spans="1:11" ht="12.75" x14ac:dyDescent="0.2">
      <c r="A696" s="8"/>
      <c r="B696" s="8"/>
      <c r="C696" s="8"/>
      <c r="D696" s="8"/>
      <c r="E696" s="8"/>
      <c r="F696" s="8"/>
      <c r="G696" s="8"/>
      <c r="H696" s="8"/>
      <c r="I696" s="120"/>
      <c r="J696" s="8"/>
      <c r="K696" s="8"/>
    </row>
    <row r="697" spans="1:11" ht="12.75" x14ac:dyDescent="0.2">
      <c r="A697" s="8"/>
      <c r="B697" s="8"/>
      <c r="C697" s="8"/>
      <c r="D697" s="8"/>
      <c r="E697" s="8"/>
      <c r="F697" s="8"/>
      <c r="G697" s="8"/>
      <c r="H697" s="8"/>
      <c r="I697" s="120"/>
      <c r="J697" s="8"/>
      <c r="K697" s="8"/>
    </row>
    <row r="698" spans="1:11" ht="12.75" x14ac:dyDescent="0.2">
      <c r="A698" s="8"/>
      <c r="B698" s="8"/>
      <c r="C698" s="8"/>
      <c r="D698" s="8"/>
      <c r="E698" s="8"/>
      <c r="F698" s="8"/>
      <c r="G698" s="8"/>
      <c r="H698" s="8"/>
      <c r="I698" s="120"/>
      <c r="J698" s="8"/>
      <c r="K698" s="8"/>
    </row>
    <row r="699" spans="1:11" ht="12.75" x14ac:dyDescent="0.2">
      <c r="A699" s="8"/>
      <c r="B699" s="8"/>
      <c r="C699" s="8"/>
      <c r="D699" s="8"/>
      <c r="E699" s="8"/>
      <c r="F699" s="8"/>
      <c r="G699" s="8"/>
      <c r="H699" s="8"/>
      <c r="I699" s="120"/>
      <c r="J699" s="8"/>
      <c r="K699" s="8"/>
    </row>
    <row r="700" spans="1:11" ht="12.75" x14ac:dyDescent="0.2">
      <c r="A700" s="8"/>
      <c r="B700" s="8"/>
      <c r="C700" s="8"/>
      <c r="D700" s="8"/>
      <c r="E700" s="8"/>
      <c r="F700" s="8"/>
      <c r="G700" s="8"/>
      <c r="H700" s="8"/>
      <c r="I700" s="120"/>
      <c r="J700" s="8"/>
      <c r="K700" s="8"/>
    </row>
    <row r="701" spans="1:11" ht="12.75" x14ac:dyDescent="0.2">
      <c r="A701" s="8"/>
      <c r="B701" s="8"/>
      <c r="C701" s="8"/>
      <c r="D701" s="8"/>
      <c r="E701" s="8"/>
      <c r="F701" s="8"/>
      <c r="G701" s="8"/>
      <c r="H701" s="8"/>
      <c r="I701" s="120"/>
      <c r="J701" s="8"/>
      <c r="K701" s="8"/>
    </row>
    <row r="702" spans="1:11" ht="12.75" x14ac:dyDescent="0.2">
      <c r="A702" s="8"/>
      <c r="B702" s="8"/>
      <c r="C702" s="8"/>
      <c r="D702" s="8"/>
      <c r="E702" s="8"/>
      <c r="F702" s="8"/>
      <c r="G702" s="8"/>
      <c r="H702" s="8"/>
      <c r="I702" s="120"/>
      <c r="J702" s="8"/>
      <c r="K702" s="8"/>
    </row>
    <row r="703" spans="1:11" ht="12.75" x14ac:dyDescent="0.2">
      <c r="A703" s="8"/>
      <c r="B703" s="8"/>
      <c r="C703" s="8"/>
      <c r="D703" s="8"/>
      <c r="E703" s="8"/>
      <c r="F703" s="8"/>
      <c r="G703" s="8"/>
      <c r="H703" s="8"/>
      <c r="I703" s="120"/>
      <c r="J703" s="8"/>
      <c r="K703" s="8"/>
    </row>
    <row r="704" spans="1:11" ht="12.75" x14ac:dyDescent="0.2">
      <c r="A704" s="8"/>
      <c r="B704" s="8"/>
      <c r="C704" s="8"/>
      <c r="D704" s="8"/>
      <c r="E704" s="8"/>
      <c r="F704" s="8"/>
      <c r="G704" s="8"/>
      <c r="H704" s="8"/>
      <c r="I704" s="120"/>
      <c r="J704" s="8"/>
      <c r="K704" s="8"/>
    </row>
    <row r="705" spans="1:11" ht="12.75" x14ac:dyDescent="0.2">
      <c r="A705" s="8"/>
      <c r="B705" s="8"/>
      <c r="C705" s="8"/>
      <c r="D705" s="8"/>
      <c r="E705" s="8"/>
      <c r="F705" s="8"/>
      <c r="G705" s="8"/>
      <c r="H705" s="8"/>
      <c r="I705" s="120"/>
      <c r="J705" s="8"/>
      <c r="K705" s="8"/>
    </row>
    <row r="706" spans="1:11" ht="12.75" x14ac:dyDescent="0.2">
      <c r="A706" s="8"/>
      <c r="B706" s="8"/>
      <c r="C706" s="8"/>
      <c r="D706" s="8"/>
      <c r="E706" s="8"/>
      <c r="F706" s="8"/>
      <c r="G706" s="8"/>
      <c r="H706" s="8"/>
      <c r="I706" s="120"/>
      <c r="J706" s="8"/>
      <c r="K706" s="8"/>
    </row>
    <row r="707" spans="1:11" ht="12.75" x14ac:dyDescent="0.2">
      <c r="A707" s="8"/>
      <c r="B707" s="8"/>
      <c r="C707" s="8"/>
      <c r="D707" s="8"/>
      <c r="E707" s="8"/>
      <c r="F707" s="8"/>
      <c r="G707" s="8"/>
      <c r="H707" s="8"/>
      <c r="I707" s="120"/>
      <c r="J707" s="8"/>
      <c r="K707" s="8"/>
    </row>
    <row r="708" spans="1:11" ht="12.75" x14ac:dyDescent="0.2">
      <c r="A708" s="8"/>
      <c r="B708" s="8"/>
      <c r="C708" s="8"/>
      <c r="D708" s="8"/>
      <c r="E708" s="8"/>
      <c r="F708" s="8"/>
      <c r="G708" s="8"/>
      <c r="H708" s="8"/>
      <c r="I708" s="120"/>
      <c r="J708" s="8"/>
      <c r="K708" s="8"/>
    </row>
    <row r="709" spans="1:11" ht="12.75" x14ac:dyDescent="0.2">
      <c r="A709" s="8"/>
      <c r="B709" s="8"/>
      <c r="C709" s="8"/>
      <c r="D709" s="8"/>
      <c r="E709" s="8"/>
      <c r="F709" s="8"/>
      <c r="G709" s="8"/>
      <c r="H709" s="8"/>
      <c r="I709" s="120"/>
      <c r="J709" s="8"/>
      <c r="K709" s="8"/>
    </row>
    <row r="710" spans="1:11" ht="12.75" x14ac:dyDescent="0.2">
      <c r="A710" s="8"/>
      <c r="B710" s="8"/>
      <c r="C710" s="8"/>
      <c r="D710" s="8"/>
      <c r="E710" s="8"/>
      <c r="F710" s="8"/>
      <c r="G710" s="8"/>
      <c r="H710" s="8"/>
      <c r="I710" s="120"/>
      <c r="J710" s="8"/>
      <c r="K710" s="8"/>
    </row>
    <row r="711" spans="1:11" ht="12.75" x14ac:dyDescent="0.2">
      <c r="A711" s="8"/>
      <c r="B711" s="8"/>
      <c r="C711" s="8"/>
      <c r="D711" s="8"/>
      <c r="E711" s="8"/>
      <c r="F711" s="8"/>
      <c r="G711" s="8"/>
      <c r="H711" s="8"/>
      <c r="I711" s="120"/>
      <c r="J711" s="8"/>
      <c r="K711" s="8"/>
    </row>
    <row r="712" spans="1:11" ht="12.75" x14ac:dyDescent="0.2">
      <c r="A712" s="8"/>
      <c r="B712" s="8"/>
      <c r="C712" s="8"/>
      <c r="D712" s="8"/>
      <c r="E712" s="8"/>
      <c r="F712" s="8"/>
      <c r="G712" s="8"/>
      <c r="H712" s="8"/>
      <c r="I712" s="120"/>
      <c r="J712" s="8"/>
      <c r="K712" s="8"/>
    </row>
    <row r="713" spans="1:11" ht="12.75" x14ac:dyDescent="0.2">
      <c r="A713" s="8"/>
      <c r="B713" s="8"/>
      <c r="C713" s="8"/>
      <c r="D713" s="8"/>
      <c r="E713" s="8"/>
      <c r="F713" s="8"/>
      <c r="G713" s="8"/>
      <c r="H713" s="8"/>
      <c r="I713" s="120"/>
      <c r="J713" s="8"/>
      <c r="K713" s="8"/>
    </row>
    <row r="714" spans="1:11" ht="12.75" x14ac:dyDescent="0.2">
      <c r="A714" s="8"/>
      <c r="B714" s="8"/>
      <c r="C714" s="8"/>
      <c r="D714" s="8"/>
      <c r="E714" s="8"/>
      <c r="F714" s="8"/>
      <c r="G714" s="8"/>
      <c r="H714" s="8"/>
      <c r="I714" s="120"/>
      <c r="J714" s="8"/>
      <c r="K714" s="8"/>
    </row>
    <row r="715" spans="1:11" ht="12.75" x14ac:dyDescent="0.2">
      <c r="A715" s="8"/>
      <c r="B715" s="8"/>
      <c r="C715" s="8"/>
      <c r="D715" s="8"/>
      <c r="E715" s="8"/>
      <c r="F715" s="8"/>
      <c r="G715" s="8"/>
      <c r="H715" s="8"/>
      <c r="I715" s="120"/>
      <c r="J715" s="8"/>
      <c r="K715" s="8"/>
    </row>
    <row r="716" spans="1:11" ht="12.75" x14ac:dyDescent="0.2">
      <c r="A716" s="8"/>
      <c r="B716" s="8"/>
      <c r="C716" s="8"/>
      <c r="D716" s="8"/>
      <c r="E716" s="8"/>
      <c r="F716" s="8"/>
      <c r="G716" s="8"/>
      <c r="H716" s="8"/>
      <c r="I716" s="120"/>
      <c r="J716" s="8"/>
      <c r="K716" s="8"/>
    </row>
    <row r="717" spans="1:11" ht="12.75" x14ac:dyDescent="0.2">
      <c r="A717" s="8"/>
      <c r="B717" s="8"/>
      <c r="C717" s="8"/>
      <c r="D717" s="8"/>
      <c r="E717" s="8"/>
      <c r="F717" s="8"/>
      <c r="G717" s="8"/>
      <c r="H717" s="8"/>
      <c r="I717" s="120"/>
      <c r="J717" s="8"/>
      <c r="K717" s="8"/>
    </row>
    <row r="718" spans="1:11" ht="12.75" x14ac:dyDescent="0.2">
      <c r="A718" s="8"/>
      <c r="B718" s="8"/>
      <c r="C718" s="8"/>
      <c r="D718" s="8"/>
      <c r="E718" s="8"/>
      <c r="F718" s="8"/>
      <c r="G718" s="8"/>
      <c r="H718" s="8"/>
      <c r="I718" s="120"/>
      <c r="J718" s="8"/>
      <c r="K718" s="8"/>
    </row>
    <row r="719" spans="1:11" ht="12.75" x14ac:dyDescent="0.2">
      <c r="A719" s="8"/>
      <c r="B719" s="8"/>
      <c r="C719" s="8"/>
      <c r="D719" s="8"/>
      <c r="E719" s="8"/>
      <c r="F719" s="8"/>
      <c r="G719" s="8"/>
      <c r="H719" s="8"/>
      <c r="I719" s="120"/>
      <c r="J719" s="8"/>
      <c r="K719" s="8"/>
    </row>
    <row r="720" spans="1:11" ht="12.75" x14ac:dyDescent="0.2">
      <c r="A720" s="8"/>
      <c r="B720" s="8"/>
      <c r="C720" s="8"/>
      <c r="D720" s="8"/>
      <c r="E720" s="8"/>
      <c r="F720" s="8"/>
      <c r="G720" s="8"/>
      <c r="H720" s="8"/>
      <c r="I720" s="120"/>
      <c r="J720" s="8"/>
      <c r="K720" s="8"/>
    </row>
    <row r="721" spans="1:11" ht="12.75" x14ac:dyDescent="0.2">
      <c r="A721" s="8"/>
      <c r="B721" s="8"/>
      <c r="C721" s="8"/>
      <c r="D721" s="8"/>
      <c r="E721" s="8"/>
      <c r="F721" s="8"/>
      <c r="G721" s="8"/>
      <c r="H721" s="8"/>
      <c r="I721" s="120"/>
      <c r="J721" s="8"/>
      <c r="K721" s="8"/>
    </row>
    <row r="722" spans="1:11" ht="12.75" x14ac:dyDescent="0.2">
      <c r="A722" s="8"/>
      <c r="B722" s="8"/>
      <c r="C722" s="8"/>
      <c r="D722" s="8"/>
      <c r="E722" s="8"/>
      <c r="F722" s="8"/>
      <c r="G722" s="8"/>
      <c r="H722" s="8"/>
      <c r="I722" s="120"/>
      <c r="J722" s="8"/>
      <c r="K722" s="8"/>
    </row>
    <row r="723" spans="1:11" ht="12.75" x14ac:dyDescent="0.2">
      <c r="A723" s="8"/>
      <c r="B723" s="8"/>
      <c r="C723" s="8"/>
      <c r="D723" s="8"/>
      <c r="E723" s="8"/>
      <c r="F723" s="8"/>
      <c r="G723" s="8"/>
      <c r="H723" s="8"/>
      <c r="I723" s="120"/>
      <c r="J723" s="8"/>
      <c r="K723" s="8"/>
    </row>
    <row r="724" spans="1:11" ht="12.75" x14ac:dyDescent="0.2">
      <c r="A724" s="8"/>
      <c r="B724" s="8"/>
      <c r="C724" s="8"/>
      <c r="D724" s="8"/>
      <c r="E724" s="8"/>
      <c r="F724" s="8"/>
      <c r="G724" s="8"/>
      <c r="H724" s="8"/>
      <c r="I724" s="120"/>
      <c r="J724" s="8"/>
      <c r="K724" s="8"/>
    </row>
    <row r="725" spans="1:11" ht="12.75" x14ac:dyDescent="0.2">
      <c r="A725" s="8"/>
      <c r="B725" s="8"/>
      <c r="C725" s="8"/>
      <c r="D725" s="8"/>
      <c r="E725" s="8"/>
      <c r="F725" s="8"/>
      <c r="G725" s="8"/>
      <c r="H725" s="8"/>
      <c r="I725" s="120"/>
      <c r="J725" s="8"/>
      <c r="K725" s="8"/>
    </row>
    <row r="726" spans="1:11" ht="12.75" x14ac:dyDescent="0.2">
      <c r="A726" s="8"/>
      <c r="B726" s="8"/>
      <c r="C726" s="8"/>
      <c r="D726" s="8"/>
      <c r="E726" s="8"/>
      <c r="F726" s="8"/>
      <c r="G726" s="8"/>
      <c r="H726" s="8"/>
      <c r="I726" s="120"/>
      <c r="J726" s="8"/>
      <c r="K726" s="8"/>
    </row>
    <row r="727" spans="1:11" ht="12.75" x14ac:dyDescent="0.2">
      <c r="A727" s="8"/>
      <c r="B727" s="8"/>
      <c r="C727" s="8"/>
      <c r="D727" s="8"/>
      <c r="E727" s="8"/>
      <c r="F727" s="8"/>
      <c r="G727" s="8"/>
      <c r="H727" s="8"/>
      <c r="I727" s="120"/>
      <c r="J727" s="8"/>
      <c r="K727" s="8"/>
    </row>
    <row r="728" spans="1:11" ht="12.75" x14ac:dyDescent="0.2">
      <c r="A728" s="8"/>
      <c r="B728" s="8"/>
      <c r="C728" s="8"/>
      <c r="D728" s="8"/>
      <c r="E728" s="8"/>
      <c r="F728" s="8"/>
      <c r="G728" s="8"/>
      <c r="H728" s="8"/>
      <c r="I728" s="120"/>
      <c r="J728" s="8"/>
      <c r="K728" s="8"/>
    </row>
    <row r="729" spans="1:11" ht="12.75" x14ac:dyDescent="0.2">
      <c r="A729" s="8"/>
      <c r="B729" s="8"/>
      <c r="C729" s="8"/>
      <c r="D729" s="8"/>
      <c r="E729" s="8"/>
      <c r="F729" s="8"/>
      <c r="G729" s="8"/>
      <c r="H729" s="8"/>
      <c r="I729" s="120"/>
      <c r="J729" s="8"/>
      <c r="K729" s="8"/>
    </row>
    <row r="730" spans="1:11" ht="12.75" x14ac:dyDescent="0.2">
      <c r="A730" s="8"/>
      <c r="B730" s="8"/>
      <c r="C730" s="8"/>
      <c r="D730" s="8"/>
      <c r="E730" s="8"/>
      <c r="F730" s="8"/>
      <c r="G730" s="8"/>
      <c r="H730" s="8"/>
      <c r="I730" s="120"/>
      <c r="J730" s="8"/>
      <c r="K730" s="8"/>
    </row>
    <row r="731" spans="1:11" ht="12.75" x14ac:dyDescent="0.2">
      <c r="A731" s="8"/>
      <c r="B731" s="8"/>
      <c r="C731" s="8"/>
      <c r="D731" s="8"/>
      <c r="E731" s="8"/>
      <c r="F731" s="8"/>
      <c r="G731" s="8"/>
      <c r="H731" s="8"/>
      <c r="I731" s="120"/>
      <c r="J731" s="8"/>
      <c r="K731" s="8"/>
    </row>
    <row r="732" spans="1:11" ht="12.75" x14ac:dyDescent="0.2">
      <c r="A732" s="8"/>
      <c r="B732" s="8"/>
      <c r="C732" s="8"/>
      <c r="D732" s="8"/>
      <c r="E732" s="8"/>
      <c r="F732" s="8"/>
      <c r="G732" s="8"/>
      <c r="H732" s="8"/>
      <c r="I732" s="120"/>
      <c r="J732" s="8"/>
      <c r="K732" s="8"/>
    </row>
    <row r="733" spans="1:11" ht="12.75" x14ac:dyDescent="0.2">
      <c r="A733" s="8"/>
      <c r="B733" s="8"/>
      <c r="C733" s="8"/>
      <c r="D733" s="8"/>
      <c r="E733" s="8"/>
      <c r="F733" s="8"/>
      <c r="G733" s="8"/>
      <c r="H733" s="8"/>
      <c r="I733" s="120"/>
      <c r="J733" s="8"/>
      <c r="K733" s="8"/>
    </row>
    <row r="734" spans="1:11" ht="12.75" x14ac:dyDescent="0.2">
      <c r="A734" s="8"/>
      <c r="B734" s="8"/>
      <c r="C734" s="8"/>
      <c r="D734" s="8"/>
      <c r="E734" s="8"/>
      <c r="F734" s="8"/>
      <c r="G734" s="8"/>
      <c r="H734" s="8"/>
      <c r="I734" s="120"/>
      <c r="J734" s="8"/>
      <c r="K734" s="8"/>
    </row>
    <row r="735" spans="1:11" ht="12.75" x14ac:dyDescent="0.2">
      <c r="A735" s="8"/>
      <c r="B735" s="8"/>
      <c r="C735" s="8"/>
      <c r="D735" s="8"/>
      <c r="E735" s="8"/>
      <c r="F735" s="8"/>
      <c r="G735" s="8"/>
      <c r="H735" s="8"/>
      <c r="I735" s="120"/>
      <c r="J735" s="8"/>
      <c r="K735" s="8"/>
    </row>
    <row r="736" spans="1:11" ht="12.75" x14ac:dyDescent="0.2">
      <c r="A736" s="8"/>
      <c r="B736" s="8"/>
      <c r="C736" s="8"/>
      <c r="D736" s="8"/>
      <c r="E736" s="8"/>
      <c r="F736" s="8"/>
      <c r="G736" s="8"/>
      <c r="H736" s="8"/>
      <c r="I736" s="120"/>
      <c r="J736" s="8"/>
      <c r="K736" s="8"/>
    </row>
    <row r="737" spans="1:11" ht="12.75" x14ac:dyDescent="0.2">
      <c r="A737" s="8"/>
      <c r="B737" s="8"/>
      <c r="C737" s="8"/>
      <c r="D737" s="8"/>
      <c r="E737" s="8"/>
      <c r="F737" s="8"/>
      <c r="G737" s="8"/>
      <c r="H737" s="8"/>
      <c r="I737" s="120"/>
      <c r="J737" s="8"/>
      <c r="K737" s="8"/>
    </row>
    <row r="738" spans="1:11" ht="12.75" x14ac:dyDescent="0.2">
      <c r="A738" s="8"/>
      <c r="B738" s="8"/>
      <c r="C738" s="8"/>
      <c r="D738" s="8"/>
      <c r="E738" s="8"/>
      <c r="F738" s="8"/>
      <c r="G738" s="8"/>
      <c r="H738" s="8"/>
      <c r="I738" s="120"/>
      <c r="J738" s="8"/>
      <c r="K738" s="8"/>
    </row>
    <row r="739" spans="1:11" ht="12.75" x14ac:dyDescent="0.2">
      <c r="A739" s="8"/>
      <c r="B739" s="8"/>
      <c r="C739" s="8"/>
      <c r="D739" s="8"/>
      <c r="E739" s="8"/>
      <c r="F739" s="8"/>
      <c r="G739" s="8"/>
      <c r="H739" s="8"/>
      <c r="I739" s="120"/>
      <c r="J739" s="8"/>
      <c r="K739" s="8"/>
    </row>
    <row r="740" spans="1:11" ht="12.75" x14ac:dyDescent="0.2">
      <c r="A740" s="8"/>
      <c r="B740" s="8"/>
      <c r="C740" s="8"/>
      <c r="D740" s="8"/>
      <c r="E740" s="8"/>
      <c r="F740" s="8"/>
      <c r="G740" s="8"/>
      <c r="H740" s="8"/>
      <c r="I740" s="120"/>
      <c r="J740" s="8"/>
      <c r="K740" s="8"/>
    </row>
    <row r="741" spans="1:11" ht="12.75" x14ac:dyDescent="0.2">
      <c r="A741" s="8"/>
      <c r="B741" s="8"/>
      <c r="C741" s="8"/>
      <c r="D741" s="8"/>
      <c r="E741" s="8"/>
      <c r="F741" s="8"/>
      <c r="G741" s="8"/>
      <c r="H741" s="8"/>
      <c r="I741" s="120"/>
      <c r="J741" s="8"/>
      <c r="K741" s="8"/>
    </row>
    <row r="742" spans="1:11" ht="12.75" x14ac:dyDescent="0.2">
      <c r="A742" s="8"/>
      <c r="B742" s="8"/>
      <c r="C742" s="8"/>
      <c r="D742" s="8"/>
      <c r="E742" s="8"/>
      <c r="F742" s="8"/>
      <c r="G742" s="8"/>
      <c r="H742" s="8"/>
      <c r="I742" s="120"/>
      <c r="J742" s="8"/>
      <c r="K742" s="8"/>
    </row>
    <row r="743" spans="1:11" ht="12.75" x14ac:dyDescent="0.2">
      <c r="A743" s="8"/>
      <c r="B743" s="8"/>
      <c r="C743" s="8"/>
      <c r="D743" s="8"/>
      <c r="E743" s="8"/>
      <c r="F743" s="8"/>
      <c r="G743" s="8"/>
      <c r="H743" s="8"/>
      <c r="I743" s="120"/>
      <c r="J743" s="8"/>
      <c r="K743" s="8"/>
    </row>
    <row r="744" spans="1:11" ht="12.75" x14ac:dyDescent="0.2">
      <c r="A744" s="8"/>
      <c r="B744" s="8"/>
      <c r="C744" s="8"/>
      <c r="D744" s="8"/>
      <c r="E744" s="8"/>
      <c r="F744" s="8"/>
      <c r="G744" s="8"/>
      <c r="H744" s="8"/>
      <c r="I744" s="120"/>
      <c r="J744" s="8"/>
      <c r="K744" s="8"/>
    </row>
    <row r="745" spans="1:11" ht="12.75" x14ac:dyDescent="0.2">
      <c r="A745" s="8"/>
      <c r="B745" s="8"/>
      <c r="C745" s="8"/>
      <c r="D745" s="8"/>
      <c r="E745" s="8"/>
      <c r="F745" s="8"/>
      <c r="G745" s="8"/>
      <c r="H745" s="8"/>
      <c r="I745" s="120"/>
      <c r="J745" s="8"/>
      <c r="K745" s="8"/>
    </row>
    <row r="746" spans="1:11" ht="12.75" x14ac:dyDescent="0.2">
      <c r="A746" s="8"/>
      <c r="B746" s="8"/>
      <c r="C746" s="8"/>
      <c r="D746" s="8"/>
      <c r="E746" s="8"/>
      <c r="F746" s="8"/>
      <c r="G746" s="8"/>
      <c r="H746" s="8"/>
      <c r="I746" s="120"/>
      <c r="J746" s="8"/>
      <c r="K746" s="8"/>
    </row>
    <row r="747" spans="1:11" ht="12.75" x14ac:dyDescent="0.2">
      <c r="A747" s="8"/>
      <c r="B747" s="8"/>
      <c r="C747" s="8"/>
      <c r="D747" s="8"/>
      <c r="E747" s="8"/>
      <c r="F747" s="8"/>
      <c r="G747" s="8"/>
      <c r="H747" s="8"/>
      <c r="I747" s="120"/>
      <c r="J747" s="8"/>
      <c r="K747" s="8"/>
    </row>
    <row r="748" spans="1:11" ht="12.75" x14ac:dyDescent="0.2">
      <c r="A748" s="8"/>
      <c r="B748" s="8"/>
      <c r="C748" s="8"/>
      <c r="D748" s="8"/>
      <c r="E748" s="8"/>
      <c r="F748" s="8"/>
      <c r="G748" s="8"/>
      <c r="H748" s="8"/>
      <c r="I748" s="120"/>
      <c r="J748" s="8"/>
      <c r="K748" s="8"/>
    </row>
    <row r="749" spans="1:11" ht="12.75" x14ac:dyDescent="0.2">
      <c r="A749" s="8"/>
      <c r="B749" s="8"/>
      <c r="C749" s="8"/>
      <c r="D749" s="8"/>
      <c r="E749" s="8"/>
      <c r="F749" s="8"/>
      <c r="G749" s="8"/>
      <c r="H749" s="8"/>
      <c r="I749" s="120"/>
      <c r="J749" s="8"/>
      <c r="K749" s="8"/>
    </row>
    <row r="750" spans="1:11" ht="12.75" x14ac:dyDescent="0.2">
      <c r="A750" s="8"/>
      <c r="B750" s="8"/>
      <c r="C750" s="8"/>
      <c r="D750" s="8"/>
      <c r="E750" s="8"/>
      <c r="F750" s="8"/>
      <c r="G750" s="8"/>
      <c r="H750" s="8"/>
      <c r="I750" s="120"/>
      <c r="J750" s="8"/>
      <c r="K750" s="8"/>
    </row>
    <row r="751" spans="1:11" ht="12.75" x14ac:dyDescent="0.2">
      <c r="A751" s="8"/>
      <c r="B751" s="8"/>
      <c r="C751" s="8"/>
      <c r="D751" s="8"/>
      <c r="E751" s="8"/>
      <c r="F751" s="8"/>
      <c r="G751" s="8"/>
      <c r="H751" s="8"/>
      <c r="I751" s="120"/>
      <c r="J751" s="8"/>
      <c r="K751" s="8"/>
    </row>
    <row r="752" spans="1:11" ht="12.75" x14ac:dyDescent="0.2">
      <c r="A752" s="8"/>
      <c r="B752" s="8"/>
      <c r="C752" s="8"/>
      <c r="D752" s="8"/>
      <c r="E752" s="8"/>
      <c r="F752" s="8"/>
      <c r="G752" s="8"/>
      <c r="H752" s="8"/>
      <c r="I752" s="120"/>
      <c r="J752" s="8"/>
      <c r="K752" s="8"/>
    </row>
    <row r="753" spans="1:11" ht="12.75" x14ac:dyDescent="0.2">
      <c r="A753" s="8"/>
      <c r="B753" s="8"/>
      <c r="C753" s="8"/>
      <c r="D753" s="8"/>
      <c r="E753" s="8"/>
      <c r="F753" s="8"/>
      <c r="G753" s="8"/>
      <c r="H753" s="8"/>
      <c r="I753" s="120"/>
      <c r="J753" s="8"/>
      <c r="K753" s="8"/>
    </row>
    <row r="754" spans="1:11" ht="12.75" x14ac:dyDescent="0.2">
      <c r="A754" s="8"/>
      <c r="B754" s="8"/>
      <c r="C754" s="8"/>
      <c r="D754" s="8"/>
      <c r="E754" s="8"/>
      <c r="F754" s="8"/>
      <c r="G754" s="8"/>
      <c r="H754" s="8"/>
      <c r="I754" s="120"/>
      <c r="J754" s="8"/>
      <c r="K754" s="8"/>
    </row>
    <row r="755" spans="1:11" ht="12.75" x14ac:dyDescent="0.2">
      <c r="A755" s="8"/>
      <c r="B755" s="8"/>
      <c r="C755" s="8"/>
      <c r="D755" s="8"/>
      <c r="E755" s="8"/>
      <c r="F755" s="8"/>
      <c r="G755" s="8"/>
      <c r="H755" s="8"/>
      <c r="I755" s="120"/>
      <c r="J755" s="8"/>
      <c r="K755" s="8"/>
    </row>
    <row r="756" spans="1:11" ht="12.75" x14ac:dyDescent="0.2">
      <c r="A756" s="8"/>
      <c r="B756" s="8"/>
      <c r="C756" s="8"/>
      <c r="D756" s="8"/>
      <c r="E756" s="8"/>
      <c r="F756" s="8"/>
      <c r="G756" s="8"/>
      <c r="H756" s="8"/>
      <c r="I756" s="120"/>
      <c r="J756" s="8"/>
      <c r="K756" s="8"/>
    </row>
    <row r="757" spans="1:11" ht="12.75" x14ac:dyDescent="0.2">
      <c r="A757" s="8"/>
      <c r="B757" s="8"/>
      <c r="C757" s="8"/>
      <c r="D757" s="8"/>
      <c r="E757" s="8"/>
      <c r="F757" s="8"/>
      <c r="G757" s="8"/>
      <c r="H757" s="8"/>
      <c r="I757" s="120"/>
      <c r="J757" s="8"/>
      <c r="K757" s="8"/>
    </row>
    <row r="758" spans="1:11" ht="12.75" x14ac:dyDescent="0.2">
      <c r="A758" s="8"/>
      <c r="B758" s="8"/>
      <c r="C758" s="8"/>
      <c r="D758" s="8"/>
      <c r="E758" s="8"/>
      <c r="F758" s="8"/>
      <c r="G758" s="8"/>
      <c r="H758" s="8"/>
      <c r="I758" s="120"/>
      <c r="J758" s="8"/>
      <c r="K758" s="8"/>
    </row>
    <row r="759" spans="1:11" ht="12.75" x14ac:dyDescent="0.2">
      <c r="A759" s="8"/>
      <c r="B759" s="8"/>
      <c r="C759" s="8"/>
      <c r="D759" s="8"/>
      <c r="E759" s="8"/>
      <c r="F759" s="8"/>
      <c r="G759" s="8"/>
      <c r="H759" s="8"/>
      <c r="I759" s="120"/>
      <c r="J759" s="8"/>
      <c r="K759" s="8"/>
    </row>
    <row r="760" spans="1:11" ht="12.75" x14ac:dyDescent="0.2">
      <c r="A760" s="8"/>
      <c r="B760" s="8"/>
      <c r="C760" s="8"/>
      <c r="D760" s="8"/>
      <c r="E760" s="8"/>
      <c r="F760" s="8"/>
      <c r="G760" s="8"/>
      <c r="H760" s="8"/>
      <c r="I760" s="120"/>
      <c r="J760" s="8"/>
      <c r="K760" s="8"/>
    </row>
    <row r="761" spans="1:11" ht="12.75" x14ac:dyDescent="0.2">
      <c r="A761" s="8"/>
      <c r="B761" s="8"/>
      <c r="C761" s="8"/>
      <c r="D761" s="8"/>
      <c r="E761" s="8"/>
      <c r="F761" s="8"/>
      <c r="G761" s="8"/>
      <c r="H761" s="8"/>
      <c r="I761" s="120"/>
      <c r="J761" s="8"/>
      <c r="K761" s="8"/>
    </row>
    <row r="762" spans="1:11" ht="12.75" x14ac:dyDescent="0.2">
      <c r="A762" s="8"/>
      <c r="B762" s="8"/>
      <c r="C762" s="8"/>
      <c r="D762" s="8"/>
      <c r="E762" s="8"/>
      <c r="F762" s="8"/>
      <c r="G762" s="8"/>
      <c r="H762" s="8"/>
      <c r="I762" s="120"/>
      <c r="J762" s="8"/>
      <c r="K762" s="8"/>
    </row>
    <row r="763" spans="1:11" ht="12.75" x14ac:dyDescent="0.2">
      <c r="A763" s="8"/>
      <c r="B763" s="8"/>
      <c r="C763" s="8"/>
      <c r="D763" s="8"/>
      <c r="E763" s="8"/>
      <c r="F763" s="8"/>
      <c r="G763" s="8"/>
      <c r="H763" s="8"/>
      <c r="I763" s="120"/>
      <c r="J763" s="8"/>
      <c r="K763" s="8"/>
    </row>
    <row r="764" spans="1:11" ht="12.75" x14ac:dyDescent="0.2">
      <c r="A764" s="8"/>
      <c r="B764" s="8"/>
      <c r="C764" s="8"/>
      <c r="D764" s="8"/>
      <c r="E764" s="8"/>
      <c r="F764" s="8"/>
      <c r="G764" s="8"/>
      <c r="H764" s="8"/>
      <c r="I764" s="120"/>
      <c r="J764" s="8"/>
      <c r="K764" s="8"/>
    </row>
    <row r="765" spans="1:11" ht="12.75" x14ac:dyDescent="0.2">
      <c r="A765" s="8"/>
      <c r="B765" s="8"/>
      <c r="C765" s="8"/>
      <c r="D765" s="8"/>
      <c r="E765" s="8"/>
      <c r="F765" s="8"/>
      <c r="G765" s="8"/>
      <c r="H765" s="8"/>
      <c r="I765" s="120"/>
      <c r="J765" s="8"/>
      <c r="K765" s="8"/>
    </row>
    <row r="766" spans="1:11" ht="12.75" x14ac:dyDescent="0.2">
      <c r="A766" s="8"/>
      <c r="B766" s="8"/>
      <c r="C766" s="8"/>
      <c r="D766" s="8"/>
      <c r="E766" s="8"/>
      <c r="F766" s="8"/>
      <c r="G766" s="8"/>
      <c r="H766" s="8"/>
      <c r="I766" s="120"/>
      <c r="J766" s="8"/>
      <c r="K766" s="8"/>
    </row>
    <row r="767" spans="1:11" ht="12.75" x14ac:dyDescent="0.2">
      <c r="A767" s="8"/>
      <c r="B767" s="8"/>
      <c r="C767" s="8"/>
      <c r="D767" s="8"/>
      <c r="E767" s="8"/>
      <c r="F767" s="8"/>
      <c r="G767" s="8"/>
      <c r="H767" s="8"/>
      <c r="I767" s="120"/>
      <c r="J767" s="8"/>
      <c r="K767" s="8"/>
    </row>
    <row r="768" spans="1:11" ht="12.75" x14ac:dyDescent="0.2">
      <c r="A768" s="8"/>
      <c r="B768" s="8"/>
      <c r="C768" s="8"/>
      <c r="D768" s="8"/>
      <c r="E768" s="8"/>
      <c r="F768" s="8"/>
      <c r="G768" s="8"/>
      <c r="H768" s="8"/>
      <c r="I768" s="120"/>
      <c r="J768" s="8"/>
      <c r="K768" s="8"/>
    </row>
    <row r="769" spans="1:11" ht="12.75" x14ac:dyDescent="0.2">
      <c r="A769" s="8"/>
      <c r="B769" s="8"/>
      <c r="C769" s="8"/>
      <c r="D769" s="8"/>
      <c r="E769" s="8"/>
      <c r="F769" s="8"/>
      <c r="G769" s="8"/>
      <c r="H769" s="8"/>
      <c r="I769" s="120"/>
      <c r="J769" s="8"/>
      <c r="K769" s="8"/>
    </row>
    <row r="770" spans="1:11" ht="12.75" x14ac:dyDescent="0.2">
      <c r="A770" s="8"/>
      <c r="B770" s="8"/>
      <c r="C770" s="8"/>
      <c r="D770" s="8"/>
      <c r="E770" s="8"/>
      <c r="F770" s="8"/>
      <c r="G770" s="8"/>
      <c r="H770" s="8"/>
      <c r="I770" s="120"/>
      <c r="J770" s="8"/>
      <c r="K770" s="8"/>
    </row>
    <row r="771" spans="1:11" ht="12.75" x14ac:dyDescent="0.2">
      <c r="A771" s="8"/>
      <c r="B771" s="8"/>
      <c r="C771" s="8"/>
      <c r="D771" s="8"/>
      <c r="E771" s="8"/>
      <c r="F771" s="8"/>
      <c r="G771" s="8"/>
      <c r="H771" s="8"/>
      <c r="I771" s="120"/>
      <c r="J771" s="8"/>
      <c r="K771" s="8"/>
    </row>
    <row r="772" spans="1:11" ht="12.75" x14ac:dyDescent="0.2">
      <c r="A772" s="8"/>
      <c r="B772" s="8"/>
      <c r="C772" s="8"/>
      <c r="D772" s="8"/>
      <c r="E772" s="8"/>
      <c r="F772" s="8"/>
      <c r="G772" s="8"/>
      <c r="H772" s="8"/>
      <c r="I772" s="120"/>
      <c r="J772" s="8"/>
      <c r="K772" s="8"/>
    </row>
    <row r="773" spans="1:11" ht="12.75" x14ac:dyDescent="0.2">
      <c r="A773" s="8"/>
      <c r="B773" s="8"/>
      <c r="C773" s="8"/>
      <c r="D773" s="8"/>
      <c r="E773" s="8"/>
      <c r="F773" s="8"/>
      <c r="G773" s="8"/>
      <c r="H773" s="8"/>
      <c r="I773" s="120"/>
      <c r="J773" s="8"/>
      <c r="K773" s="8"/>
    </row>
    <row r="774" spans="1:11" ht="12.75" x14ac:dyDescent="0.2">
      <c r="A774" s="8"/>
      <c r="B774" s="8"/>
      <c r="C774" s="8"/>
      <c r="D774" s="8"/>
      <c r="E774" s="8"/>
      <c r="F774" s="8"/>
      <c r="G774" s="8"/>
      <c r="H774" s="8"/>
      <c r="I774" s="120"/>
      <c r="J774" s="8"/>
      <c r="K774" s="8"/>
    </row>
    <row r="775" spans="1:11" ht="12.75" x14ac:dyDescent="0.2">
      <c r="A775" s="8"/>
      <c r="B775" s="8"/>
      <c r="C775" s="8"/>
      <c r="D775" s="8"/>
      <c r="E775" s="8"/>
      <c r="F775" s="8"/>
      <c r="G775" s="8"/>
      <c r="H775" s="8"/>
      <c r="I775" s="120"/>
      <c r="J775" s="8"/>
      <c r="K775" s="8"/>
    </row>
    <row r="776" spans="1:11" ht="12.75" x14ac:dyDescent="0.2">
      <c r="A776" s="8"/>
      <c r="B776" s="8"/>
      <c r="C776" s="8"/>
      <c r="D776" s="8"/>
      <c r="E776" s="8"/>
      <c r="F776" s="8"/>
      <c r="G776" s="8"/>
      <c r="H776" s="8"/>
      <c r="I776" s="120"/>
      <c r="J776" s="8"/>
      <c r="K776" s="8"/>
    </row>
    <row r="777" spans="1:11" ht="12.75" x14ac:dyDescent="0.2">
      <c r="A777" s="8"/>
      <c r="B777" s="8"/>
      <c r="C777" s="8"/>
      <c r="D777" s="8"/>
      <c r="E777" s="8"/>
      <c r="F777" s="8"/>
      <c r="G777" s="8"/>
      <c r="H777" s="8"/>
      <c r="I777" s="120"/>
      <c r="J777" s="8"/>
      <c r="K777" s="8"/>
    </row>
    <row r="778" spans="1:11" ht="12.75" x14ac:dyDescent="0.2">
      <c r="A778" s="8"/>
      <c r="B778" s="8"/>
      <c r="C778" s="8"/>
      <c r="D778" s="8"/>
      <c r="E778" s="8"/>
      <c r="F778" s="8"/>
      <c r="G778" s="8"/>
      <c r="H778" s="8"/>
      <c r="I778" s="120"/>
      <c r="J778" s="8"/>
      <c r="K778" s="8"/>
    </row>
    <row r="779" spans="1:11" ht="12.75" x14ac:dyDescent="0.2">
      <c r="A779" s="8"/>
      <c r="B779" s="8"/>
      <c r="C779" s="8"/>
      <c r="D779" s="8"/>
      <c r="E779" s="8"/>
      <c r="F779" s="8"/>
      <c r="G779" s="8"/>
      <c r="H779" s="8"/>
      <c r="I779" s="120"/>
      <c r="J779" s="8"/>
      <c r="K779" s="8"/>
    </row>
    <row r="780" spans="1:11" ht="12.75" x14ac:dyDescent="0.2">
      <c r="A780" s="8"/>
      <c r="B780" s="8"/>
      <c r="C780" s="8"/>
      <c r="D780" s="8"/>
      <c r="E780" s="8"/>
      <c r="F780" s="8"/>
      <c r="G780" s="8"/>
      <c r="H780" s="8"/>
      <c r="I780" s="120"/>
      <c r="J780" s="8"/>
      <c r="K780" s="8"/>
    </row>
    <row r="781" spans="1:11" ht="12.75" x14ac:dyDescent="0.2">
      <c r="A781" s="8"/>
      <c r="B781" s="8"/>
      <c r="C781" s="8"/>
      <c r="D781" s="8"/>
      <c r="E781" s="8"/>
      <c r="F781" s="8"/>
      <c r="G781" s="8"/>
      <c r="H781" s="8"/>
      <c r="I781" s="120"/>
      <c r="J781" s="8"/>
      <c r="K781" s="8"/>
    </row>
    <row r="782" spans="1:11" ht="12.75" x14ac:dyDescent="0.2">
      <c r="A782" s="8"/>
      <c r="B782" s="8"/>
      <c r="C782" s="8"/>
      <c r="D782" s="8"/>
      <c r="E782" s="8"/>
      <c r="F782" s="8"/>
      <c r="G782" s="8"/>
      <c r="H782" s="8"/>
      <c r="I782" s="120"/>
      <c r="J782" s="8"/>
      <c r="K782" s="8"/>
    </row>
    <row r="783" spans="1:11" ht="12.75" x14ac:dyDescent="0.2">
      <c r="A783" s="8"/>
      <c r="B783" s="8"/>
      <c r="C783" s="8"/>
      <c r="D783" s="8"/>
      <c r="E783" s="8"/>
      <c r="F783" s="8"/>
      <c r="G783" s="8"/>
      <c r="H783" s="8"/>
      <c r="I783" s="120"/>
      <c r="J783" s="8"/>
      <c r="K783" s="8"/>
    </row>
    <row r="784" spans="1:11" ht="12.75" x14ac:dyDescent="0.2">
      <c r="A784" s="8"/>
      <c r="B784" s="8"/>
      <c r="C784" s="8"/>
      <c r="D784" s="8"/>
      <c r="E784" s="8"/>
      <c r="F784" s="8"/>
      <c r="G784" s="8"/>
      <c r="H784" s="8"/>
      <c r="I784" s="120"/>
      <c r="J784" s="8"/>
      <c r="K784" s="8"/>
    </row>
    <row r="785" spans="1:11" ht="12.75" x14ac:dyDescent="0.2">
      <c r="A785" s="8"/>
      <c r="B785" s="8"/>
      <c r="C785" s="8"/>
      <c r="D785" s="8"/>
      <c r="E785" s="8"/>
      <c r="F785" s="8"/>
      <c r="G785" s="8"/>
      <c r="H785" s="8"/>
      <c r="I785" s="120"/>
      <c r="J785" s="8"/>
      <c r="K785" s="8"/>
    </row>
    <row r="786" spans="1:11" ht="12.75" x14ac:dyDescent="0.2">
      <c r="A786" s="8"/>
      <c r="B786" s="8"/>
      <c r="C786" s="8"/>
      <c r="D786" s="8"/>
      <c r="E786" s="8"/>
      <c r="F786" s="8"/>
      <c r="G786" s="8"/>
      <c r="H786" s="8"/>
      <c r="I786" s="120"/>
      <c r="J786" s="8"/>
      <c r="K786" s="8"/>
    </row>
    <row r="787" spans="1:11" ht="12.75" x14ac:dyDescent="0.2">
      <c r="A787" s="8"/>
      <c r="B787" s="8"/>
      <c r="C787" s="8"/>
      <c r="D787" s="8"/>
      <c r="E787" s="8"/>
      <c r="F787" s="8"/>
      <c r="G787" s="8"/>
      <c r="H787" s="8"/>
      <c r="I787" s="120"/>
      <c r="J787" s="8"/>
      <c r="K787" s="8"/>
    </row>
    <row r="788" spans="1:11" ht="12.75" x14ac:dyDescent="0.2">
      <c r="A788" s="8"/>
      <c r="B788" s="8"/>
      <c r="C788" s="8"/>
      <c r="D788" s="8"/>
      <c r="E788" s="8"/>
      <c r="F788" s="8"/>
      <c r="G788" s="8"/>
      <c r="H788" s="8"/>
      <c r="I788" s="120"/>
      <c r="J788" s="8"/>
      <c r="K788" s="8"/>
    </row>
    <row r="789" spans="1:11" ht="12.75" x14ac:dyDescent="0.2">
      <c r="A789" s="8"/>
      <c r="B789" s="8"/>
      <c r="C789" s="8"/>
      <c r="D789" s="8"/>
      <c r="E789" s="8"/>
      <c r="F789" s="8"/>
      <c r="G789" s="8"/>
      <c r="H789" s="8"/>
      <c r="I789" s="120"/>
      <c r="J789" s="8"/>
      <c r="K789" s="8"/>
    </row>
    <row r="790" spans="1:11" ht="12.75" x14ac:dyDescent="0.2">
      <c r="A790" s="8"/>
      <c r="B790" s="8"/>
      <c r="C790" s="8"/>
      <c r="D790" s="8"/>
      <c r="E790" s="8"/>
      <c r="F790" s="8"/>
      <c r="G790" s="8"/>
      <c r="H790" s="8"/>
      <c r="I790" s="120"/>
      <c r="J790" s="8"/>
      <c r="K790" s="8"/>
    </row>
    <row r="791" spans="1:11" ht="12.75" x14ac:dyDescent="0.2">
      <c r="A791" s="8"/>
      <c r="B791" s="8"/>
      <c r="C791" s="8"/>
      <c r="D791" s="8"/>
      <c r="E791" s="8"/>
      <c r="F791" s="8"/>
      <c r="G791" s="8"/>
      <c r="H791" s="8"/>
      <c r="I791" s="120"/>
      <c r="J791" s="8"/>
      <c r="K791" s="8"/>
    </row>
    <row r="792" spans="1:11" ht="12.75" x14ac:dyDescent="0.2">
      <c r="A792" s="8"/>
      <c r="B792" s="8"/>
      <c r="C792" s="8"/>
      <c r="D792" s="8"/>
      <c r="E792" s="8"/>
      <c r="F792" s="8"/>
      <c r="G792" s="8"/>
      <c r="H792" s="8"/>
      <c r="I792" s="120"/>
      <c r="J792" s="8"/>
      <c r="K792" s="8"/>
    </row>
    <row r="793" spans="1:11" ht="12.75" x14ac:dyDescent="0.2">
      <c r="A793" s="8"/>
      <c r="B793" s="8"/>
      <c r="C793" s="8"/>
      <c r="D793" s="8"/>
      <c r="E793" s="8"/>
      <c r="F793" s="8"/>
      <c r="G793" s="8"/>
      <c r="H793" s="8"/>
      <c r="I793" s="120"/>
      <c r="J793" s="8"/>
      <c r="K793" s="8"/>
    </row>
    <row r="794" spans="1:11" ht="12.75" x14ac:dyDescent="0.2">
      <c r="A794" s="8"/>
      <c r="B794" s="8"/>
      <c r="C794" s="8"/>
      <c r="D794" s="8"/>
      <c r="E794" s="8"/>
      <c r="F794" s="8"/>
      <c r="G794" s="8"/>
      <c r="H794" s="8"/>
      <c r="I794" s="120"/>
      <c r="J794" s="8"/>
      <c r="K794" s="8"/>
    </row>
    <row r="795" spans="1:11" ht="12.75" x14ac:dyDescent="0.2">
      <c r="A795" s="8"/>
      <c r="B795" s="8"/>
      <c r="C795" s="8"/>
      <c r="D795" s="8"/>
      <c r="E795" s="8"/>
      <c r="F795" s="8"/>
      <c r="G795" s="8"/>
      <c r="H795" s="8"/>
      <c r="I795" s="120"/>
      <c r="J795" s="8"/>
      <c r="K795" s="8"/>
    </row>
    <row r="796" spans="1:11" ht="12.75" x14ac:dyDescent="0.2">
      <c r="A796" s="8"/>
      <c r="B796" s="8"/>
      <c r="C796" s="8"/>
      <c r="D796" s="8"/>
      <c r="E796" s="8"/>
      <c r="F796" s="8"/>
      <c r="G796" s="8"/>
      <c r="H796" s="8"/>
      <c r="I796" s="120"/>
      <c r="J796" s="8"/>
      <c r="K796" s="8"/>
    </row>
    <row r="797" spans="1:11" ht="12.75" x14ac:dyDescent="0.2">
      <c r="A797" s="8"/>
      <c r="B797" s="8"/>
      <c r="C797" s="8"/>
      <c r="D797" s="8"/>
      <c r="E797" s="8"/>
      <c r="F797" s="8"/>
      <c r="G797" s="8"/>
      <c r="H797" s="8"/>
      <c r="I797" s="120"/>
      <c r="J797" s="8"/>
      <c r="K797" s="8"/>
    </row>
    <row r="798" spans="1:11" ht="12.75" x14ac:dyDescent="0.2">
      <c r="A798" s="8"/>
      <c r="B798" s="8"/>
      <c r="C798" s="8"/>
      <c r="D798" s="8"/>
      <c r="E798" s="8"/>
      <c r="F798" s="8"/>
      <c r="G798" s="8"/>
      <c r="H798" s="8"/>
      <c r="I798" s="120"/>
      <c r="J798" s="8"/>
      <c r="K798" s="8"/>
    </row>
    <row r="799" spans="1:11" ht="12.75" x14ac:dyDescent="0.2">
      <c r="A799" s="8"/>
      <c r="B799" s="8"/>
      <c r="C799" s="8"/>
      <c r="D799" s="8"/>
      <c r="E799" s="8"/>
      <c r="F799" s="8"/>
      <c r="G799" s="8"/>
      <c r="H799" s="8"/>
      <c r="I799" s="120"/>
      <c r="J799" s="8"/>
      <c r="K799" s="8"/>
    </row>
    <row r="800" spans="1:11" ht="12.75" x14ac:dyDescent="0.2">
      <c r="A800" s="8"/>
      <c r="B800" s="8"/>
      <c r="C800" s="8"/>
      <c r="D800" s="8"/>
      <c r="E800" s="8"/>
      <c r="F800" s="8"/>
      <c r="G800" s="8"/>
      <c r="H800" s="8"/>
      <c r="I800" s="120"/>
      <c r="J800" s="8"/>
      <c r="K800" s="8"/>
    </row>
    <row r="801" spans="1:11" ht="12.75" x14ac:dyDescent="0.2">
      <c r="A801" s="8"/>
      <c r="B801" s="8"/>
      <c r="C801" s="8"/>
      <c r="D801" s="8"/>
      <c r="E801" s="8"/>
      <c r="F801" s="8"/>
      <c r="G801" s="8"/>
      <c r="H801" s="8"/>
      <c r="I801" s="120"/>
      <c r="J801" s="8"/>
      <c r="K801" s="8"/>
    </row>
    <row r="802" spans="1:11" ht="12.75" x14ac:dyDescent="0.2">
      <c r="A802" s="8"/>
      <c r="B802" s="8"/>
      <c r="C802" s="8"/>
      <c r="D802" s="8"/>
      <c r="E802" s="8"/>
      <c r="F802" s="8"/>
      <c r="G802" s="8"/>
      <c r="H802" s="8"/>
      <c r="I802" s="120"/>
      <c r="J802" s="8"/>
      <c r="K802" s="8"/>
    </row>
    <row r="803" spans="1:11" ht="12.75" x14ac:dyDescent="0.2">
      <c r="A803" s="8"/>
      <c r="B803" s="8"/>
      <c r="C803" s="8"/>
      <c r="D803" s="8"/>
      <c r="E803" s="8"/>
      <c r="F803" s="8"/>
      <c r="G803" s="8"/>
      <c r="H803" s="8"/>
      <c r="I803" s="120"/>
      <c r="J803" s="8"/>
      <c r="K803" s="8"/>
    </row>
    <row r="804" spans="1:11" ht="12.75" x14ac:dyDescent="0.2">
      <c r="A804" s="8"/>
      <c r="B804" s="8"/>
      <c r="C804" s="8"/>
      <c r="D804" s="8"/>
      <c r="E804" s="8"/>
      <c r="F804" s="8"/>
      <c r="G804" s="8"/>
      <c r="H804" s="8"/>
      <c r="I804" s="120"/>
      <c r="J804" s="8"/>
      <c r="K804" s="8"/>
    </row>
    <row r="805" spans="1:11" ht="12.75" x14ac:dyDescent="0.2">
      <c r="A805" s="8"/>
      <c r="B805" s="8"/>
      <c r="C805" s="8"/>
      <c r="D805" s="8"/>
      <c r="E805" s="8"/>
      <c r="F805" s="8"/>
      <c r="G805" s="8"/>
      <c r="H805" s="8"/>
      <c r="I805" s="120"/>
      <c r="J805" s="8"/>
      <c r="K805" s="8"/>
    </row>
    <row r="806" spans="1:11" ht="12.75" x14ac:dyDescent="0.2">
      <c r="A806" s="8"/>
      <c r="B806" s="8"/>
      <c r="C806" s="8"/>
      <c r="D806" s="8"/>
      <c r="E806" s="8"/>
      <c r="F806" s="8"/>
      <c r="G806" s="8"/>
      <c r="H806" s="8"/>
      <c r="I806" s="120"/>
      <c r="J806" s="8"/>
      <c r="K806" s="8"/>
    </row>
    <row r="807" spans="1:11" ht="12.75" x14ac:dyDescent="0.2">
      <c r="A807" s="8"/>
      <c r="B807" s="8"/>
      <c r="C807" s="8"/>
      <c r="D807" s="8"/>
      <c r="E807" s="8"/>
      <c r="F807" s="8"/>
      <c r="G807" s="8"/>
      <c r="H807" s="8"/>
      <c r="I807" s="120"/>
      <c r="J807" s="8"/>
      <c r="K807" s="8"/>
    </row>
    <row r="808" spans="1:11" ht="12.75" x14ac:dyDescent="0.2">
      <c r="A808" s="8"/>
      <c r="B808" s="8"/>
      <c r="C808" s="8"/>
      <c r="D808" s="8"/>
      <c r="E808" s="8"/>
      <c r="F808" s="8"/>
      <c r="G808" s="8"/>
      <c r="H808" s="8"/>
      <c r="I808" s="120"/>
      <c r="J808" s="8"/>
      <c r="K808" s="8"/>
    </row>
    <row r="809" spans="1:11" ht="12.75" x14ac:dyDescent="0.2">
      <c r="A809" s="8"/>
      <c r="B809" s="8"/>
      <c r="C809" s="8"/>
      <c r="D809" s="8"/>
      <c r="E809" s="8"/>
      <c r="F809" s="8"/>
      <c r="G809" s="8"/>
      <c r="H809" s="8"/>
      <c r="I809" s="120"/>
      <c r="J809" s="8"/>
      <c r="K809" s="8"/>
    </row>
    <row r="810" spans="1:11" ht="12.75" x14ac:dyDescent="0.2">
      <c r="A810" s="8"/>
      <c r="B810" s="8"/>
      <c r="C810" s="8"/>
      <c r="D810" s="8"/>
      <c r="E810" s="8"/>
      <c r="F810" s="8"/>
      <c r="G810" s="8"/>
      <c r="H810" s="8"/>
      <c r="I810" s="120"/>
      <c r="J810" s="8"/>
      <c r="K810" s="8"/>
    </row>
    <row r="811" spans="1:11" ht="12.75" x14ac:dyDescent="0.2">
      <c r="A811" s="8"/>
      <c r="B811" s="8"/>
      <c r="C811" s="8"/>
      <c r="D811" s="8"/>
      <c r="E811" s="8"/>
      <c r="F811" s="8"/>
      <c r="G811" s="8"/>
      <c r="H811" s="8"/>
      <c r="I811" s="120"/>
      <c r="J811" s="8"/>
      <c r="K811" s="8"/>
    </row>
    <row r="812" spans="1:11" ht="12.75" x14ac:dyDescent="0.2">
      <c r="A812" s="8"/>
      <c r="B812" s="8"/>
      <c r="C812" s="8"/>
      <c r="D812" s="8"/>
      <c r="E812" s="8"/>
      <c r="F812" s="8"/>
      <c r="G812" s="8"/>
      <c r="H812" s="8"/>
      <c r="I812" s="120"/>
      <c r="J812" s="8"/>
      <c r="K812" s="8"/>
    </row>
    <row r="813" spans="1:11" ht="12.75" x14ac:dyDescent="0.2">
      <c r="A813" s="8"/>
      <c r="B813" s="8"/>
      <c r="C813" s="8"/>
      <c r="D813" s="8"/>
      <c r="E813" s="8"/>
      <c r="F813" s="8"/>
      <c r="G813" s="8"/>
      <c r="H813" s="8"/>
      <c r="I813" s="120"/>
      <c r="J813" s="8"/>
      <c r="K813" s="8"/>
    </row>
    <row r="814" spans="1:11" ht="12.75" x14ac:dyDescent="0.2">
      <c r="A814" s="8"/>
      <c r="B814" s="8"/>
      <c r="C814" s="8"/>
      <c r="D814" s="8"/>
      <c r="E814" s="8"/>
      <c r="F814" s="8"/>
      <c r="G814" s="8"/>
      <c r="H814" s="8"/>
      <c r="I814" s="120"/>
      <c r="J814" s="8"/>
      <c r="K814" s="8"/>
    </row>
    <row r="815" spans="1:11" ht="12.75" x14ac:dyDescent="0.2">
      <c r="A815" s="8"/>
      <c r="B815" s="8"/>
      <c r="C815" s="8"/>
      <c r="D815" s="8"/>
      <c r="E815" s="8"/>
      <c r="F815" s="8"/>
      <c r="G815" s="8"/>
      <c r="H815" s="8"/>
      <c r="I815" s="120"/>
      <c r="J815" s="8"/>
      <c r="K815" s="8"/>
    </row>
    <row r="816" spans="1:11" ht="12.75" x14ac:dyDescent="0.2">
      <c r="A816" s="8"/>
      <c r="B816" s="8"/>
      <c r="C816" s="8"/>
      <c r="D816" s="8"/>
      <c r="E816" s="8"/>
      <c r="F816" s="8"/>
      <c r="G816" s="8"/>
      <c r="H816" s="8"/>
      <c r="I816" s="120"/>
      <c r="J816" s="8"/>
      <c r="K816" s="8"/>
    </row>
    <row r="817" spans="1:11" ht="12.75" x14ac:dyDescent="0.2">
      <c r="A817" s="8"/>
      <c r="B817" s="8"/>
      <c r="C817" s="8"/>
      <c r="D817" s="8"/>
      <c r="E817" s="8"/>
      <c r="F817" s="8"/>
      <c r="G817" s="8"/>
      <c r="H817" s="8"/>
      <c r="I817" s="120"/>
      <c r="J817" s="8"/>
      <c r="K817" s="8"/>
    </row>
    <row r="818" spans="1:11" ht="12.75" x14ac:dyDescent="0.2">
      <c r="A818" s="8"/>
      <c r="B818" s="8"/>
      <c r="C818" s="8"/>
      <c r="D818" s="8"/>
      <c r="E818" s="8"/>
      <c r="F818" s="8"/>
      <c r="G818" s="8"/>
      <c r="H818" s="8"/>
      <c r="I818" s="120"/>
      <c r="J818" s="8"/>
      <c r="K818" s="8"/>
    </row>
    <row r="819" spans="1:11" ht="12.75" x14ac:dyDescent="0.2">
      <c r="A819" s="8"/>
      <c r="B819" s="8"/>
      <c r="C819" s="8"/>
      <c r="D819" s="8"/>
      <c r="E819" s="8"/>
      <c r="F819" s="8"/>
      <c r="G819" s="8"/>
      <c r="H819" s="8"/>
      <c r="I819" s="120"/>
      <c r="J819" s="8"/>
      <c r="K819" s="8"/>
    </row>
    <row r="820" spans="1:11" ht="12.75" x14ac:dyDescent="0.2">
      <c r="A820" s="8"/>
      <c r="B820" s="8"/>
      <c r="C820" s="8"/>
      <c r="D820" s="8"/>
      <c r="E820" s="8"/>
      <c r="F820" s="8"/>
      <c r="G820" s="8"/>
      <c r="H820" s="8"/>
      <c r="I820" s="120"/>
      <c r="J820" s="8"/>
      <c r="K820" s="8"/>
    </row>
    <row r="821" spans="1:11" ht="12.75" x14ac:dyDescent="0.2">
      <c r="A821" s="8"/>
      <c r="B821" s="8"/>
      <c r="C821" s="8"/>
      <c r="D821" s="8"/>
      <c r="E821" s="8"/>
      <c r="F821" s="8"/>
      <c r="G821" s="8"/>
      <c r="H821" s="8"/>
      <c r="I821" s="120"/>
      <c r="J821" s="8"/>
      <c r="K821" s="8"/>
    </row>
    <row r="822" spans="1:11" ht="12.75" x14ac:dyDescent="0.2">
      <c r="A822" s="8"/>
      <c r="B822" s="8"/>
      <c r="C822" s="8"/>
      <c r="D822" s="8"/>
      <c r="E822" s="8"/>
      <c r="F822" s="8"/>
      <c r="G822" s="8"/>
      <c r="H822" s="8"/>
      <c r="I822" s="120"/>
      <c r="J822" s="8"/>
      <c r="K822" s="8"/>
    </row>
    <row r="823" spans="1:11" ht="12.75" x14ac:dyDescent="0.2">
      <c r="A823" s="8"/>
      <c r="B823" s="8"/>
      <c r="C823" s="8"/>
      <c r="D823" s="8"/>
      <c r="E823" s="8"/>
      <c r="F823" s="8"/>
      <c r="G823" s="8"/>
      <c r="H823" s="8"/>
      <c r="I823" s="120"/>
      <c r="J823" s="8"/>
      <c r="K823" s="8"/>
    </row>
    <row r="824" spans="1:11" ht="12.75" x14ac:dyDescent="0.2">
      <c r="A824" s="8"/>
      <c r="B824" s="8"/>
      <c r="C824" s="8"/>
      <c r="D824" s="8"/>
      <c r="E824" s="8"/>
      <c r="F824" s="8"/>
      <c r="G824" s="8"/>
      <c r="H824" s="8"/>
      <c r="I824" s="120"/>
      <c r="J824" s="8"/>
      <c r="K824" s="8"/>
    </row>
    <row r="825" spans="1:11" ht="12.75" x14ac:dyDescent="0.2">
      <c r="A825" s="8"/>
      <c r="B825" s="8"/>
      <c r="C825" s="8"/>
      <c r="D825" s="8"/>
      <c r="E825" s="8"/>
      <c r="F825" s="8"/>
      <c r="G825" s="8"/>
      <c r="H825" s="8"/>
      <c r="I825" s="120"/>
      <c r="J825" s="8"/>
      <c r="K825" s="8"/>
    </row>
    <row r="826" spans="1:11" ht="12.75" x14ac:dyDescent="0.2">
      <c r="A826" s="8"/>
      <c r="B826" s="8"/>
      <c r="C826" s="8"/>
      <c r="D826" s="8"/>
      <c r="E826" s="8"/>
      <c r="F826" s="8"/>
      <c r="G826" s="8"/>
      <c r="H826" s="8"/>
      <c r="I826" s="120"/>
      <c r="J826" s="8"/>
      <c r="K826" s="8"/>
    </row>
    <row r="827" spans="1:11" ht="12.75" x14ac:dyDescent="0.2">
      <c r="A827" s="8"/>
      <c r="B827" s="8"/>
      <c r="C827" s="8"/>
      <c r="D827" s="8"/>
      <c r="E827" s="8"/>
      <c r="F827" s="8"/>
      <c r="G827" s="8"/>
      <c r="H827" s="8"/>
      <c r="I827" s="120"/>
      <c r="J827" s="8"/>
      <c r="K827" s="8"/>
    </row>
    <row r="828" spans="1:11" ht="12.75" x14ac:dyDescent="0.2">
      <c r="A828" s="8"/>
      <c r="B828" s="8"/>
      <c r="C828" s="8"/>
      <c r="D828" s="8"/>
      <c r="E828" s="8"/>
      <c r="F828" s="8"/>
      <c r="G828" s="8"/>
      <c r="H828" s="8"/>
      <c r="I828" s="120"/>
      <c r="J828" s="8"/>
      <c r="K828" s="8"/>
    </row>
    <row r="829" spans="1:11" ht="12.75" x14ac:dyDescent="0.2">
      <c r="A829" s="8"/>
      <c r="B829" s="8"/>
      <c r="C829" s="8"/>
      <c r="D829" s="8"/>
      <c r="E829" s="8"/>
      <c r="F829" s="8"/>
      <c r="G829" s="8"/>
      <c r="H829" s="8"/>
      <c r="I829" s="120"/>
      <c r="J829" s="8"/>
      <c r="K829" s="8"/>
    </row>
    <row r="830" spans="1:11" ht="12.75" x14ac:dyDescent="0.2">
      <c r="A830" s="8"/>
      <c r="B830" s="8"/>
      <c r="C830" s="8"/>
      <c r="D830" s="8"/>
      <c r="E830" s="8"/>
      <c r="F830" s="8"/>
      <c r="G830" s="8"/>
      <c r="H830" s="8"/>
      <c r="I830" s="120"/>
      <c r="J830" s="8"/>
      <c r="K830" s="8"/>
    </row>
    <row r="831" spans="1:11" ht="12.75" x14ac:dyDescent="0.2">
      <c r="A831" s="8"/>
      <c r="B831" s="8"/>
      <c r="C831" s="8"/>
      <c r="D831" s="8"/>
      <c r="E831" s="8"/>
      <c r="F831" s="8"/>
      <c r="G831" s="8"/>
      <c r="H831" s="8"/>
      <c r="I831" s="120"/>
      <c r="J831" s="8"/>
      <c r="K831" s="8"/>
    </row>
    <row r="832" spans="1:11" ht="12.75" x14ac:dyDescent="0.2">
      <c r="A832" s="8"/>
      <c r="B832" s="8"/>
      <c r="C832" s="8"/>
      <c r="D832" s="8"/>
      <c r="E832" s="8"/>
      <c r="F832" s="8"/>
      <c r="G832" s="8"/>
      <c r="H832" s="8"/>
      <c r="I832" s="120"/>
      <c r="J832" s="8"/>
      <c r="K832" s="8"/>
    </row>
    <row r="833" spans="1:11" ht="12.75" x14ac:dyDescent="0.2">
      <c r="A833" s="8"/>
      <c r="B833" s="8"/>
      <c r="C833" s="8"/>
      <c r="D833" s="8"/>
      <c r="E833" s="8"/>
      <c r="F833" s="8"/>
      <c r="G833" s="8"/>
      <c r="H833" s="8"/>
      <c r="I833" s="120"/>
      <c r="J833" s="8"/>
      <c r="K833" s="8"/>
    </row>
    <row r="834" spans="1:11" ht="12.75" x14ac:dyDescent="0.2">
      <c r="A834" s="8"/>
      <c r="B834" s="8"/>
      <c r="C834" s="8"/>
      <c r="D834" s="8"/>
      <c r="E834" s="8"/>
      <c r="F834" s="8"/>
      <c r="G834" s="8"/>
      <c r="H834" s="8"/>
      <c r="I834" s="120"/>
      <c r="J834" s="8"/>
      <c r="K834" s="8"/>
    </row>
    <row r="835" spans="1:11" ht="12.75" x14ac:dyDescent="0.2">
      <c r="A835" s="8"/>
      <c r="B835" s="8"/>
      <c r="C835" s="8"/>
      <c r="D835" s="8"/>
      <c r="E835" s="8"/>
      <c r="F835" s="8"/>
      <c r="G835" s="8"/>
      <c r="H835" s="8"/>
      <c r="I835" s="120"/>
      <c r="J835" s="8"/>
      <c r="K835" s="8"/>
    </row>
    <row r="836" spans="1:11" ht="12.75" x14ac:dyDescent="0.2">
      <c r="A836" s="8"/>
      <c r="B836" s="8"/>
      <c r="C836" s="8"/>
      <c r="D836" s="8"/>
      <c r="E836" s="8"/>
      <c r="F836" s="8"/>
      <c r="G836" s="8"/>
      <c r="H836" s="8"/>
      <c r="I836" s="120"/>
      <c r="J836" s="8"/>
      <c r="K836" s="8"/>
    </row>
    <row r="837" spans="1:11" ht="12.75" x14ac:dyDescent="0.2">
      <c r="A837" s="8"/>
      <c r="B837" s="8"/>
      <c r="C837" s="8"/>
      <c r="D837" s="8"/>
      <c r="E837" s="8"/>
      <c r="F837" s="8"/>
      <c r="G837" s="8"/>
      <c r="H837" s="8"/>
      <c r="I837" s="120"/>
      <c r="J837" s="8"/>
      <c r="K837" s="8"/>
    </row>
    <row r="838" spans="1:11" ht="12.75" x14ac:dyDescent="0.2">
      <c r="A838" s="8"/>
      <c r="B838" s="8"/>
      <c r="C838" s="8"/>
      <c r="D838" s="8"/>
      <c r="E838" s="8"/>
      <c r="F838" s="8"/>
      <c r="G838" s="8"/>
      <c r="H838" s="8"/>
      <c r="I838" s="120"/>
      <c r="J838" s="8"/>
      <c r="K838" s="8"/>
    </row>
    <row r="839" spans="1:11" ht="12.75" x14ac:dyDescent="0.2">
      <c r="A839" s="8"/>
      <c r="B839" s="8"/>
      <c r="C839" s="8"/>
      <c r="D839" s="8"/>
      <c r="E839" s="8"/>
      <c r="F839" s="8"/>
      <c r="G839" s="8"/>
      <c r="H839" s="8"/>
      <c r="I839" s="120"/>
      <c r="J839" s="8"/>
      <c r="K839" s="8"/>
    </row>
    <row r="840" spans="1:11" ht="12.75" x14ac:dyDescent="0.2">
      <c r="A840" s="8"/>
      <c r="B840" s="8"/>
      <c r="C840" s="8"/>
      <c r="D840" s="8"/>
      <c r="E840" s="8"/>
      <c r="F840" s="8"/>
      <c r="G840" s="8"/>
      <c r="H840" s="8"/>
      <c r="I840" s="120"/>
      <c r="J840" s="8"/>
      <c r="K840" s="8"/>
    </row>
    <row r="841" spans="1:11" ht="12.75" x14ac:dyDescent="0.2">
      <c r="A841" s="8"/>
      <c r="B841" s="8"/>
      <c r="C841" s="8"/>
      <c r="D841" s="8"/>
      <c r="E841" s="8"/>
      <c r="F841" s="8"/>
      <c r="G841" s="8"/>
      <c r="H841" s="8"/>
      <c r="I841" s="120"/>
      <c r="J841" s="8"/>
      <c r="K841" s="8"/>
    </row>
    <row r="842" spans="1:11" ht="12.75" x14ac:dyDescent="0.2">
      <c r="A842" s="8"/>
      <c r="B842" s="8"/>
      <c r="C842" s="8"/>
      <c r="D842" s="8"/>
      <c r="E842" s="8"/>
      <c r="F842" s="8"/>
      <c r="G842" s="8"/>
      <c r="H842" s="8"/>
      <c r="I842" s="120"/>
      <c r="J842" s="8"/>
      <c r="K842" s="8"/>
    </row>
    <row r="843" spans="1:11" ht="12.75" x14ac:dyDescent="0.2">
      <c r="A843" s="8"/>
      <c r="B843" s="8"/>
      <c r="C843" s="8"/>
      <c r="D843" s="8"/>
      <c r="E843" s="8"/>
      <c r="F843" s="8"/>
      <c r="G843" s="8"/>
      <c r="H843" s="8"/>
      <c r="I843" s="120"/>
      <c r="J843" s="8"/>
      <c r="K843" s="8"/>
    </row>
    <row r="844" spans="1:11" ht="12.75" x14ac:dyDescent="0.2">
      <c r="A844" s="8"/>
      <c r="B844" s="8"/>
      <c r="C844" s="8"/>
      <c r="D844" s="8"/>
      <c r="E844" s="8"/>
      <c r="F844" s="8"/>
      <c r="G844" s="8"/>
      <c r="H844" s="8"/>
      <c r="I844" s="120"/>
      <c r="J844" s="8"/>
      <c r="K844" s="8"/>
    </row>
    <row r="845" spans="1:11" ht="12.75" x14ac:dyDescent="0.2">
      <c r="A845" s="8"/>
      <c r="B845" s="8"/>
      <c r="C845" s="8"/>
      <c r="D845" s="8"/>
      <c r="E845" s="8"/>
      <c r="F845" s="8"/>
      <c r="G845" s="8"/>
      <c r="H845" s="8"/>
      <c r="I845" s="120"/>
      <c r="J845" s="8"/>
      <c r="K845" s="8"/>
    </row>
    <row r="846" spans="1:11" ht="12.75" x14ac:dyDescent="0.2">
      <c r="A846" s="8"/>
      <c r="B846" s="8"/>
      <c r="C846" s="8"/>
      <c r="D846" s="8"/>
      <c r="E846" s="8"/>
      <c r="F846" s="8"/>
      <c r="G846" s="8"/>
      <c r="H846" s="8"/>
      <c r="I846" s="120"/>
      <c r="J846" s="8"/>
      <c r="K846" s="8"/>
    </row>
    <row r="847" spans="1:11" ht="12.75" x14ac:dyDescent="0.2">
      <c r="A847" s="8"/>
      <c r="B847" s="8"/>
      <c r="C847" s="8"/>
      <c r="D847" s="8"/>
      <c r="E847" s="8"/>
      <c r="F847" s="8"/>
      <c r="G847" s="8"/>
      <c r="H847" s="8"/>
      <c r="I847" s="120"/>
      <c r="J847" s="8"/>
      <c r="K847" s="8"/>
    </row>
    <row r="848" spans="1:11" ht="12.75" x14ac:dyDescent="0.2">
      <c r="A848" s="8"/>
      <c r="B848" s="8"/>
      <c r="C848" s="8"/>
      <c r="D848" s="8"/>
      <c r="E848" s="8"/>
      <c r="F848" s="8"/>
      <c r="G848" s="8"/>
      <c r="H848" s="8"/>
      <c r="I848" s="120"/>
      <c r="J848" s="8"/>
      <c r="K848" s="8"/>
    </row>
    <row r="849" spans="1:11" ht="12.75" x14ac:dyDescent="0.2">
      <c r="A849" s="8"/>
      <c r="B849" s="8"/>
      <c r="C849" s="8"/>
      <c r="D849" s="8"/>
      <c r="E849" s="8"/>
      <c r="F849" s="8"/>
      <c r="G849" s="8"/>
      <c r="H849" s="8"/>
      <c r="I849" s="120"/>
      <c r="J849" s="8"/>
      <c r="K849" s="8"/>
    </row>
    <row r="850" spans="1:11" ht="12.75" x14ac:dyDescent="0.2">
      <c r="A850" s="8"/>
      <c r="B850" s="8"/>
      <c r="C850" s="8"/>
      <c r="D850" s="8"/>
      <c r="E850" s="8"/>
      <c r="F850" s="8"/>
      <c r="G850" s="8"/>
      <c r="H850" s="8"/>
      <c r="I850" s="120"/>
      <c r="J850" s="8"/>
      <c r="K850" s="8"/>
    </row>
    <row r="851" spans="1:11" ht="12.75" x14ac:dyDescent="0.2">
      <c r="A851" s="8"/>
      <c r="B851" s="8"/>
      <c r="C851" s="8"/>
      <c r="D851" s="8"/>
      <c r="E851" s="8"/>
      <c r="F851" s="8"/>
      <c r="G851" s="8"/>
      <c r="H851" s="8"/>
      <c r="I851" s="120"/>
      <c r="J851" s="8"/>
      <c r="K851" s="8"/>
    </row>
    <row r="852" spans="1:11" ht="12.75" x14ac:dyDescent="0.2">
      <c r="A852" s="8"/>
      <c r="B852" s="8"/>
      <c r="C852" s="8"/>
      <c r="D852" s="8"/>
      <c r="E852" s="8"/>
      <c r="F852" s="8"/>
      <c r="G852" s="8"/>
      <c r="H852" s="8"/>
      <c r="I852" s="120"/>
      <c r="J852" s="8"/>
      <c r="K852" s="8"/>
    </row>
    <row r="853" spans="1:11" ht="12.75" x14ac:dyDescent="0.2">
      <c r="A853" s="8"/>
      <c r="B853" s="8"/>
      <c r="C853" s="8"/>
      <c r="D853" s="8"/>
      <c r="E853" s="8"/>
      <c r="F853" s="8"/>
      <c r="G853" s="8"/>
      <c r="H853" s="8"/>
      <c r="I853" s="120"/>
      <c r="J853" s="8"/>
      <c r="K853" s="8"/>
    </row>
    <row r="854" spans="1:11" ht="12.75" x14ac:dyDescent="0.2">
      <c r="A854" s="8"/>
      <c r="B854" s="8"/>
      <c r="C854" s="8"/>
      <c r="D854" s="8"/>
      <c r="E854" s="8"/>
      <c r="F854" s="8"/>
      <c r="G854" s="8"/>
      <c r="H854" s="8"/>
      <c r="I854" s="120"/>
      <c r="J854" s="8"/>
      <c r="K854" s="8"/>
    </row>
    <row r="855" spans="1:11" ht="12.75" x14ac:dyDescent="0.2">
      <c r="A855" s="8"/>
      <c r="B855" s="8"/>
      <c r="C855" s="8"/>
      <c r="D855" s="8"/>
      <c r="E855" s="8"/>
      <c r="F855" s="8"/>
      <c r="G855" s="8"/>
      <c r="H855" s="8"/>
      <c r="I855" s="120"/>
      <c r="J855" s="8"/>
      <c r="K855" s="8"/>
    </row>
    <row r="856" spans="1:11" ht="12.75" x14ac:dyDescent="0.2">
      <c r="A856" s="8"/>
      <c r="B856" s="8"/>
      <c r="C856" s="8"/>
      <c r="D856" s="8"/>
      <c r="E856" s="8"/>
      <c r="F856" s="8"/>
      <c r="G856" s="8"/>
      <c r="H856" s="8"/>
      <c r="I856" s="120"/>
      <c r="J856" s="8"/>
      <c r="K856" s="8"/>
    </row>
    <row r="857" spans="1:11" ht="12.75" x14ac:dyDescent="0.2">
      <c r="A857" s="8"/>
      <c r="B857" s="8"/>
      <c r="C857" s="8"/>
      <c r="D857" s="8"/>
      <c r="E857" s="8"/>
      <c r="F857" s="8"/>
      <c r="G857" s="8"/>
      <c r="H857" s="8"/>
      <c r="I857" s="120"/>
      <c r="J857" s="8"/>
      <c r="K857" s="8"/>
    </row>
    <row r="858" spans="1:11" ht="12.75" x14ac:dyDescent="0.2">
      <c r="A858" s="8"/>
      <c r="B858" s="8"/>
      <c r="C858" s="8"/>
      <c r="D858" s="8"/>
      <c r="E858" s="8"/>
      <c r="F858" s="8"/>
      <c r="G858" s="8"/>
      <c r="H858" s="8"/>
      <c r="I858" s="120"/>
      <c r="J858" s="8"/>
      <c r="K858" s="8"/>
    </row>
    <row r="859" spans="1:11" ht="12.75" x14ac:dyDescent="0.2">
      <c r="A859" s="8"/>
      <c r="B859" s="8"/>
      <c r="C859" s="8"/>
      <c r="D859" s="8"/>
      <c r="E859" s="8"/>
      <c r="F859" s="8"/>
      <c r="G859" s="8"/>
      <c r="H859" s="8"/>
      <c r="I859" s="120"/>
      <c r="J859" s="8"/>
      <c r="K859" s="8"/>
    </row>
    <row r="860" spans="1:11" ht="12.75" x14ac:dyDescent="0.2">
      <c r="A860" s="8"/>
      <c r="B860" s="8"/>
      <c r="C860" s="8"/>
      <c r="D860" s="8"/>
      <c r="E860" s="8"/>
      <c r="F860" s="8"/>
      <c r="G860" s="8"/>
      <c r="H860" s="8"/>
      <c r="I860" s="120"/>
      <c r="J860" s="8"/>
      <c r="K860" s="8"/>
    </row>
    <row r="861" spans="1:11" ht="12.75" x14ac:dyDescent="0.2">
      <c r="A861" s="8"/>
      <c r="B861" s="8"/>
      <c r="C861" s="8"/>
      <c r="D861" s="8"/>
      <c r="E861" s="8"/>
      <c r="F861" s="8"/>
      <c r="G861" s="8"/>
      <c r="H861" s="8"/>
      <c r="I861" s="120"/>
      <c r="J861" s="8"/>
      <c r="K861" s="8"/>
    </row>
    <row r="862" spans="1:11" ht="12.75" x14ac:dyDescent="0.2">
      <c r="A862" s="8"/>
      <c r="B862" s="8"/>
      <c r="C862" s="8"/>
      <c r="D862" s="8"/>
      <c r="E862" s="8"/>
      <c r="F862" s="8"/>
      <c r="G862" s="8"/>
      <c r="H862" s="8"/>
      <c r="I862" s="120"/>
      <c r="J862" s="8"/>
      <c r="K862" s="8"/>
    </row>
    <row r="863" spans="1:11" ht="12.75" x14ac:dyDescent="0.2">
      <c r="A863" s="8"/>
      <c r="B863" s="8"/>
      <c r="C863" s="8"/>
      <c r="D863" s="8"/>
      <c r="E863" s="8"/>
      <c r="F863" s="8"/>
      <c r="G863" s="8"/>
      <c r="H863" s="8"/>
      <c r="I863" s="120"/>
      <c r="J863" s="8"/>
      <c r="K863" s="8"/>
    </row>
    <row r="864" spans="1:11" ht="12.75" x14ac:dyDescent="0.2">
      <c r="A864" s="8"/>
      <c r="B864" s="8"/>
      <c r="C864" s="8"/>
      <c r="D864" s="8"/>
      <c r="E864" s="8"/>
      <c r="F864" s="8"/>
      <c r="G864" s="8"/>
      <c r="H864" s="8"/>
      <c r="I864" s="120"/>
      <c r="J864" s="8"/>
      <c r="K864" s="8"/>
    </row>
    <row r="865" spans="1:11" ht="12.75" x14ac:dyDescent="0.2">
      <c r="A865" s="8"/>
      <c r="B865" s="8"/>
      <c r="C865" s="8"/>
      <c r="D865" s="8"/>
      <c r="E865" s="8"/>
      <c r="F865" s="8"/>
      <c r="G865" s="8"/>
      <c r="H865" s="8"/>
      <c r="I865" s="120"/>
      <c r="J865" s="8"/>
      <c r="K865" s="8"/>
    </row>
    <row r="866" spans="1:11" ht="12.75" x14ac:dyDescent="0.2">
      <c r="A866" s="8"/>
      <c r="B866" s="8"/>
      <c r="C866" s="8"/>
      <c r="D866" s="8"/>
      <c r="E866" s="8"/>
      <c r="F866" s="8"/>
      <c r="G866" s="8"/>
      <c r="H866" s="8"/>
      <c r="I866" s="120"/>
      <c r="J866" s="8"/>
      <c r="K866" s="8"/>
    </row>
    <row r="867" spans="1:11" ht="12.75" x14ac:dyDescent="0.2">
      <c r="A867" s="8"/>
      <c r="B867" s="8"/>
      <c r="C867" s="8"/>
      <c r="D867" s="8"/>
      <c r="E867" s="8"/>
      <c r="F867" s="8"/>
      <c r="G867" s="8"/>
      <c r="H867" s="8"/>
      <c r="I867" s="120"/>
      <c r="J867" s="8"/>
      <c r="K867" s="8"/>
    </row>
    <row r="868" spans="1:11" ht="12.75" x14ac:dyDescent="0.2">
      <c r="A868" s="8"/>
      <c r="B868" s="8"/>
      <c r="C868" s="8"/>
      <c r="D868" s="8"/>
      <c r="E868" s="8"/>
      <c r="F868" s="8"/>
      <c r="G868" s="8"/>
      <c r="H868" s="8"/>
      <c r="I868" s="120"/>
      <c r="J868" s="8"/>
      <c r="K868" s="8"/>
    </row>
    <row r="869" spans="1:11" ht="12.75" x14ac:dyDescent="0.2">
      <c r="A869" s="8"/>
      <c r="B869" s="8"/>
      <c r="C869" s="8"/>
      <c r="D869" s="8"/>
      <c r="E869" s="8"/>
      <c r="F869" s="8"/>
      <c r="G869" s="8"/>
      <c r="H869" s="8"/>
      <c r="I869" s="120"/>
      <c r="J869" s="8"/>
      <c r="K869" s="8"/>
    </row>
    <row r="870" spans="1:11" ht="12.75" x14ac:dyDescent="0.2">
      <c r="A870" s="8"/>
      <c r="B870" s="8"/>
      <c r="C870" s="8"/>
      <c r="D870" s="8"/>
      <c r="E870" s="8"/>
      <c r="F870" s="8"/>
      <c r="G870" s="8"/>
      <c r="H870" s="8"/>
      <c r="I870" s="120"/>
      <c r="J870" s="8"/>
      <c r="K870" s="8"/>
    </row>
    <row r="871" spans="1:11" ht="12.75" x14ac:dyDescent="0.2">
      <c r="A871" s="8"/>
      <c r="B871" s="8"/>
      <c r="C871" s="8"/>
      <c r="D871" s="8"/>
      <c r="E871" s="8"/>
      <c r="F871" s="8"/>
      <c r="G871" s="8"/>
      <c r="H871" s="8"/>
      <c r="I871" s="120"/>
      <c r="J871" s="8"/>
      <c r="K871" s="8"/>
    </row>
    <row r="872" spans="1:11" ht="12.75" x14ac:dyDescent="0.2">
      <c r="A872" s="8"/>
      <c r="B872" s="8"/>
      <c r="C872" s="8"/>
      <c r="D872" s="8"/>
      <c r="E872" s="8"/>
      <c r="F872" s="8"/>
      <c r="G872" s="8"/>
      <c r="H872" s="8"/>
      <c r="I872" s="120"/>
      <c r="J872" s="8"/>
      <c r="K872" s="8"/>
    </row>
    <row r="873" spans="1:11" ht="12.75" x14ac:dyDescent="0.2">
      <c r="A873" s="8"/>
      <c r="B873" s="8"/>
      <c r="C873" s="8"/>
      <c r="D873" s="8"/>
      <c r="E873" s="8"/>
      <c r="F873" s="8"/>
      <c r="G873" s="8"/>
      <c r="H873" s="8"/>
      <c r="I873" s="120"/>
      <c r="J873" s="8"/>
      <c r="K873" s="8"/>
    </row>
    <row r="874" spans="1:11" ht="12.75" x14ac:dyDescent="0.2">
      <c r="A874" s="8"/>
      <c r="B874" s="8"/>
      <c r="C874" s="8"/>
      <c r="D874" s="8"/>
      <c r="E874" s="8"/>
      <c r="F874" s="8"/>
      <c r="G874" s="8"/>
      <c r="H874" s="8"/>
      <c r="I874" s="120"/>
      <c r="J874" s="8"/>
      <c r="K874" s="8"/>
    </row>
    <row r="875" spans="1:11" ht="12.75" x14ac:dyDescent="0.2">
      <c r="A875" s="8"/>
      <c r="B875" s="8"/>
      <c r="C875" s="8"/>
      <c r="D875" s="8"/>
      <c r="E875" s="8"/>
      <c r="F875" s="8"/>
      <c r="G875" s="8"/>
      <c r="H875" s="8"/>
      <c r="I875" s="120"/>
      <c r="J875" s="8"/>
      <c r="K875" s="8"/>
    </row>
    <row r="876" spans="1:11" ht="12.75" x14ac:dyDescent="0.2">
      <c r="A876" s="8"/>
      <c r="B876" s="8"/>
      <c r="C876" s="8"/>
      <c r="D876" s="8"/>
      <c r="E876" s="8"/>
      <c r="F876" s="8"/>
      <c r="G876" s="8"/>
      <c r="H876" s="8"/>
      <c r="I876" s="120"/>
      <c r="J876" s="8"/>
      <c r="K876" s="8"/>
    </row>
    <row r="877" spans="1:11" ht="12.75" x14ac:dyDescent="0.2">
      <c r="A877" s="8"/>
      <c r="B877" s="8"/>
      <c r="C877" s="8"/>
      <c r="D877" s="8"/>
      <c r="E877" s="8"/>
      <c r="F877" s="8"/>
      <c r="G877" s="8"/>
      <c r="H877" s="8"/>
      <c r="I877" s="120"/>
      <c r="J877" s="8"/>
      <c r="K877" s="8"/>
    </row>
    <row r="878" spans="1:11" ht="12.75" x14ac:dyDescent="0.2">
      <c r="A878" s="8"/>
      <c r="B878" s="8"/>
      <c r="C878" s="8"/>
      <c r="D878" s="8"/>
      <c r="E878" s="8"/>
      <c r="F878" s="8"/>
      <c r="G878" s="8"/>
      <c r="H878" s="8"/>
      <c r="I878" s="120"/>
      <c r="J878" s="8"/>
      <c r="K878" s="8"/>
    </row>
    <row r="879" spans="1:11" ht="12.75" x14ac:dyDescent="0.2">
      <c r="A879" s="8"/>
      <c r="B879" s="8"/>
      <c r="C879" s="8"/>
      <c r="D879" s="8"/>
      <c r="E879" s="8"/>
      <c r="F879" s="8"/>
      <c r="G879" s="8"/>
      <c r="H879" s="8"/>
      <c r="I879" s="120"/>
      <c r="J879" s="8"/>
      <c r="K879" s="8"/>
    </row>
    <row r="880" spans="1:11" ht="12.75" x14ac:dyDescent="0.2">
      <c r="A880" s="8"/>
      <c r="B880" s="8"/>
      <c r="C880" s="8"/>
      <c r="D880" s="8"/>
      <c r="E880" s="8"/>
      <c r="F880" s="8"/>
      <c r="G880" s="8"/>
      <c r="H880" s="8"/>
      <c r="I880" s="120"/>
      <c r="J880" s="8"/>
      <c r="K880" s="8"/>
    </row>
    <row r="881" spans="1:11" ht="12.75" x14ac:dyDescent="0.2">
      <c r="A881" s="8"/>
      <c r="B881" s="8"/>
      <c r="C881" s="8"/>
      <c r="D881" s="8"/>
      <c r="E881" s="8"/>
      <c r="F881" s="8"/>
      <c r="G881" s="8"/>
      <c r="H881" s="8"/>
      <c r="I881" s="120"/>
      <c r="J881" s="8"/>
      <c r="K881" s="8"/>
    </row>
    <row r="882" spans="1:11" ht="12.75" x14ac:dyDescent="0.2">
      <c r="A882" s="8"/>
      <c r="B882" s="8"/>
      <c r="C882" s="8"/>
      <c r="D882" s="8"/>
      <c r="E882" s="8"/>
      <c r="F882" s="8"/>
      <c r="G882" s="8"/>
      <c r="H882" s="8"/>
      <c r="I882" s="120"/>
      <c r="J882" s="8"/>
      <c r="K882" s="8"/>
    </row>
    <row r="883" spans="1:11" ht="12.75" x14ac:dyDescent="0.2">
      <c r="A883" s="8"/>
      <c r="B883" s="8"/>
      <c r="C883" s="8"/>
      <c r="D883" s="8"/>
      <c r="E883" s="8"/>
      <c r="F883" s="8"/>
      <c r="G883" s="8"/>
      <c r="H883" s="8"/>
      <c r="I883" s="120"/>
      <c r="J883" s="8"/>
      <c r="K883" s="8"/>
    </row>
    <row r="884" spans="1:11" ht="12.75" x14ac:dyDescent="0.2">
      <c r="A884" s="8"/>
      <c r="B884" s="8"/>
      <c r="C884" s="8"/>
      <c r="D884" s="8"/>
      <c r="E884" s="8"/>
      <c r="F884" s="8"/>
      <c r="G884" s="8"/>
      <c r="H884" s="8"/>
      <c r="I884" s="120"/>
      <c r="J884" s="8"/>
      <c r="K884" s="8"/>
    </row>
    <row r="885" spans="1:11" ht="12.75" x14ac:dyDescent="0.2">
      <c r="A885" s="8"/>
      <c r="B885" s="8"/>
      <c r="C885" s="8"/>
      <c r="D885" s="8"/>
      <c r="E885" s="8"/>
      <c r="F885" s="8"/>
      <c r="G885" s="8"/>
      <c r="H885" s="8"/>
      <c r="I885" s="120"/>
      <c r="J885" s="8"/>
      <c r="K885" s="8"/>
    </row>
    <row r="886" spans="1:11" ht="12.75" x14ac:dyDescent="0.2">
      <c r="A886" s="8"/>
      <c r="B886" s="8"/>
      <c r="C886" s="8"/>
      <c r="D886" s="8"/>
      <c r="E886" s="8"/>
      <c r="F886" s="8"/>
      <c r="G886" s="8"/>
      <c r="H886" s="8"/>
      <c r="I886" s="120"/>
      <c r="J886" s="8"/>
      <c r="K886" s="8"/>
    </row>
    <row r="887" spans="1:11" ht="12.75" x14ac:dyDescent="0.2">
      <c r="A887" s="8"/>
      <c r="B887" s="8"/>
      <c r="C887" s="8"/>
      <c r="D887" s="8"/>
      <c r="E887" s="8"/>
      <c r="F887" s="8"/>
      <c r="G887" s="8"/>
      <c r="H887" s="8"/>
      <c r="I887" s="120"/>
      <c r="J887" s="8"/>
      <c r="K887" s="8"/>
    </row>
    <row r="888" spans="1:11" ht="12.75" x14ac:dyDescent="0.2">
      <c r="A888" s="8"/>
      <c r="B888" s="8"/>
      <c r="C888" s="8"/>
      <c r="D888" s="8"/>
      <c r="E888" s="8"/>
      <c r="F888" s="8"/>
      <c r="G888" s="8"/>
      <c r="H888" s="8"/>
      <c r="I888" s="120"/>
      <c r="J888" s="8"/>
      <c r="K888" s="8"/>
    </row>
    <row r="889" spans="1:11" ht="12.75" x14ac:dyDescent="0.2">
      <c r="A889" s="8"/>
      <c r="B889" s="8"/>
      <c r="C889" s="8"/>
      <c r="D889" s="8"/>
      <c r="E889" s="8"/>
      <c r="F889" s="8"/>
      <c r="G889" s="8"/>
      <c r="H889" s="8"/>
      <c r="I889" s="120"/>
      <c r="J889" s="8"/>
      <c r="K889" s="8"/>
    </row>
    <row r="890" spans="1:11" ht="12.75" x14ac:dyDescent="0.2">
      <c r="A890" s="8"/>
      <c r="B890" s="8"/>
      <c r="C890" s="8"/>
      <c r="D890" s="8"/>
      <c r="E890" s="8"/>
      <c r="F890" s="8"/>
      <c r="G890" s="8"/>
      <c r="H890" s="8"/>
      <c r="I890" s="120"/>
      <c r="J890" s="8"/>
      <c r="K890" s="8"/>
    </row>
    <row r="891" spans="1:11" ht="12.75" x14ac:dyDescent="0.2">
      <c r="A891" s="8"/>
      <c r="B891" s="8"/>
      <c r="C891" s="8"/>
      <c r="D891" s="8"/>
      <c r="E891" s="8"/>
      <c r="F891" s="8"/>
      <c r="G891" s="8"/>
      <c r="H891" s="8"/>
      <c r="I891" s="120"/>
      <c r="J891" s="8"/>
      <c r="K891" s="8"/>
    </row>
    <row r="892" spans="1:11" ht="12.75" x14ac:dyDescent="0.2">
      <c r="A892" s="8"/>
      <c r="B892" s="8"/>
      <c r="C892" s="8"/>
      <c r="D892" s="8"/>
      <c r="E892" s="8"/>
      <c r="F892" s="8"/>
      <c r="G892" s="8"/>
      <c r="H892" s="8"/>
      <c r="I892" s="120"/>
      <c r="J892" s="8"/>
      <c r="K892" s="8"/>
    </row>
    <row r="893" spans="1:11" ht="12.75" x14ac:dyDescent="0.2">
      <c r="A893" s="8"/>
      <c r="B893" s="8"/>
      <c r="C893" s="8"/>
      <c r="D893" s="8"/>
      <c r="E893" s="8"/>
      <c r="F893" s="8"/>
      <c r="G893" s="8"/>
      <c r="H893" s="8"/>
      <c r="I893" s="120"/>
      <c r="J893" s="8"/>
      <c r="K893" s="8"/>
    </row>
    <row r="894" spans="1:11" ht="12.75" x14ac:dyDescent="0.2">
      <c r="A894" s="8"/>
      <c r="B894" s="8"/>
      <c r="C894" s="8"/>
      <c r="D894" s="8"/>
      <c r="E894" s="8"/>
      <c r="F894" s="8"/>
      <c r="G894" s="8"/>
      <c r="H894" s="8"/>
      <c r="I894" s="120"/>
      <c r="J894" s="8"/>
      <c r="K894" s="8"/>
    </row>
    <row r="895" spans="1:11" ht="12.75" x14ac:dyDescent="0.2">
      <c r="A895" s="8"/>
      <c r="B895" s="8"/>
      <c r="C895" s="8"/>
      <c r="D895" s="8"/>
      <c r="E895" s="8"/>
      <c r="F895" s="8"/>
      <c r="G895" s="8"/>
      <c r="H895" s="8"/>
      <c r="I895" s="120"/>
      <c r="J895" s="8"/>
      <c r="K895" s="8"/>
    </row>
    <row r="896" spans="1:11" ht="12.75" x14ac:dyDescent="0.2">
      <c r="A896" s="8"/>
      <c r="B896" s="8"/>
      <c r="C896" s="8"/>
      <c r="D896" s="8"/>
      <c r="E896" s="8"/>
      <c r="F896" s="8"/>
      <c r="G896" s="8"/>
      <c r="H896" s="8"/>
      <c r="I896" s="120"/>
      <c r="J896" s="8"/>
      <c r="K896" s="8"/>
    </row>
    <row r="897" spans="1:11" ht="12.75" x14ac:dyDescent="0.2">
      <c r="A897" s="8"/>
      <c r="B897" s="8"/>
      <c r="C897" s="8"/>
      <c r="D897" s="8"/>
      <c r="E897" s="8"/>
      <c r="F897" s="8"/>
      <c r="G897" s="8"/>
      <c r="H897" s="8"/>
      <c r="I897" s="120"/>
      <c r="J897" s="8"/>
      <c r="K897" s="8"/>
    </row>
    <row r="898" spans="1:11" ht="12.75" x14ac:dyDescent="0.2">
      <c r="A898" s="8"/>
      <c r="B898" s="8"/>
      <c r="C898" s="8"/>
      <c r="D898" s="8"/>
      <c r="E898" s="8"/>
      <c r="F898" s="8"/>
      <c r="G898" s="8"/>
      <c r="H898" s="8"/>
      <c r="I898" s="120"/>
      <c r="J898" s="8"/>
      <c r="K898" s="8"/>
    </row>
    <row r="899" spans="1:11" ht="12.75" x14ac:dyDescent="0.2">
      <c r="A899" s="8"/>
      <c r="B899" s="8"/>
      <c r="C899" s="8"/>
      <c r="D899" s="8"/>
      <c r="E899" s="8"/>
      <c r="F899" s="8"/>
      <c r="G899" s="8"/>
      <c r="H899" s="8"/>
      <c r="I899" s="120"/>
      <c r="J899" s="8"/>
      <c r="K899" s="8"/>
    </row>
    <row r="900" spans="1:11" ht="12.75" x14ac:dyDescent="0.2">
      <c r="A900" s="8"/>
      <c r="B900" s="8"/>
      <c r="C900" s="8"/>
      <c r="D900" s="8"/>
      <c r="E900" s="8"/>
      <c r="F900" s="8"/>
      <c r="G900" s="8"/>
      <c r="H900" s="8"/>
      <c r="I900" s="120"/>
      <c r="J900" s="8"/>
      <c r="K900" s="8"/>
    </row>
    <row r="901" spans="1:11" ht="12.75" x14ac:dyDescent="0.2">
      <c r="A901" s="8"/>
      <c r="B901" s="8"/>
      <c r="C901" s="8"/>
      <c r="D901" s="8"/>
      <c r="E901" s="8"/>
      <c r="F901" s="8"/>
      <c r="G901" s="8"/>
      <c r="H901" s="8"/>
      <c r="I901" s="120"/>
      <c r="J901" s="8"/>
      <c r="K901" s="8"/>
    </row>
    <row r="902" spans="1:11" ht="12.75" x14ac:dyDescent="0.2">
      <c r="A902" s="8"/>
      <c r="B902" s="8"/>
      <c r="C902" s="8"/>
      <c r="D902" s="8"/>
      <c r="E902" s="8"/>
      <c r="F902" s="8"/>
      <c r="G902" s="8"/>
      <c r="H902" s="8"/>
      <c r="I902" s="120"/>
      <c r="J902" s="8"/>
      <c r="K902" s="8"/>
    </row>
    <row r="903" spans="1:11" ht="12.75" x14ac:dyDescent="0.2">
      <c r="A903" s="8"/>
      <c r="B903" s="8"/>
      <c r="C903" s="8"/>
      <c r="D903" s="8"/>
      <c r="E903" s="8"/>
      <c r="F903" s="8"/>
      <c r="G903" s="8"/>
      <c r="H903" s="8"/>
      <c r="I903" s="120"/>
      <c r="J903" s="8"/>
      <c r="K903" s="8"/>
    </row>
    <row r="904" spans="1:11" ht="12.75" x14ac:dyDescent="0.2">
      <c r="A904" s="8"/>
      <c r="B904" s="8"/>
      <c r="C904" s="8"/>
      <c r="D904" s="8"/>
      <c r="E904" s="8"/>
      <c r="F904" s="8"/>
      <c r="G904" s="8"/>
      <c r="H904" s="8"/>
      <c r="I904" s="120"/>
      <c r="J904" s="8"/>
      <c r="K904" s="8"/>
    </row>
    <row r="905" spans="1:11" ht="12.75" x14ac:dyDescent="0.2">
      <c r="A905" s="8"/>
      <c r="B905" s="8"/>
      <c r="C905" s="8"/>
      <c r="D905" s="8"/>
      <c r="E905" s="8"/>
      <c r="F905" s="8"/>
      <c r="G905" s="8"/>
      <c r="H905" s="8"/>
      <c r="I905" s="120"/>
      <c r="J905" s="8"/>
      <c r="K905" s="8"/>
    </row>
    <row r="906" spans="1:11" ht="12.75" x14ac:dyDescent="0.2">
      <c r="A906" s="8"/>
      <c r="B906" s="8"/>
      <c r="C906" s="8"/>
      <c r="D906" s="8"/>
      <c r="E906" s="8"/>
      <c r="F906" s="8"/>
      <c r="G906" s="8"/>
      <c r="H906" s="8"/>
      <c r="I906" s="120"/>
      <c r="J906" s="8"/>
      <c r="K906" s="8"/>
    </row>
    <row r="907" spans="1:11" ht="12.75" x14ac:dyDescent="0.2">
      <c r="A907" s="8"/>
      <c r="B907" s="8"/>
      <c r="C907" s="8"/>
      <c r="D907" s="8"/>
      <c r="E907" s="8"/>
      <c r="F907" s="8"/>
      <c r="G907" s="8"/>
      <c r="H907" s="8"/>
      <c r="I907" s="120"/>
      <c r="J907" s="8"/>
      <c r="K907" s="8"/>
    </row>
    <row r="908" spans="1:11" ht="12.75" x14ac:dyDescent="0.2">
      <c r="A908" s="8"/>
      <c r="B908" s="8"/>
      <c r="C908" s="8"/>
      <c r="D908" s="8"/>
      <c r="E908" s="8"/>
      <c r="F908" s="8"/>
      <c r="G908" s="8"/>
      <c r="H908" s="8"/>
      <c r="I908" s="120"/>
      <c r="J908" s="8"/>
      <c r="K908" s="8"/>
    </row>
    <row r="909" spans="1:11" ht="12.75" x14ac:dyDescent="0.2">
      <c r="A909" s="8"/>
      <c r="B909" s="8"/>
      <c r="C909" s="8"/>
      <c r="D909" s="8"/>
      <c r="E909" s="8"/>
      <c r="F909" s="8"/>
      <c r="G909" s="8"/>
      <c r="H909" s="8"/>
      <c r="I909" s="120"/>
      <c r="J909" s="8"/>
      <c r="K909" s="8"/>
    </row>
    <row r="910" spans="1:11" ht="12.75" x14ac:dyDescent="0.2">
      <c r="A910" s="8"/>
      <c r="B910" s="8"/>
      <c r="C910" s="8"/>
      <c r="D910" s="8"/>
      <c r="E910" s="8"/>
      <c r="F910" s="8"/>
      <c r="G910" s="8"/>
      <c r="H910" s="8"/>
      <c r="I910" s="120"/>
      <c r="J910" s="8"/>
      <c r="K910" s="8"/>
    </row>
    <row r="911" spans="1:11" ht="12.75" x14ac:dyDescent="0.2">
      <c r="A911" s="8"/>
      <c r="B911" s="8"/>
      <c r="C911" s="8"/>
      <c r="D911" s="8"/>
      <c r="E911" s="8"/>
      <c r="F911" s="8"/>
      <c r="G911" s="8"/>
      <c r="H911" s="8"/>
      <c r="I911" s="120"/>
      <c r="J911" s="8"/>
      <c r="K911" s="8"/>
    </row>
    <row r="912" spans="1:11" ht="12.75" x14ac:dyDescent="0.2">
      <c r="A912" s="8"/>
      <c r="B912" s="8"/>
      <c r="C912" s="8"/>
      <c r="D912" s="8"/>
      <c r="E912" s="8"/>
      <c r="F912" s="8"/>
      <c r="G912" s="8"/>
      <c r="H912" s="8"/>
      <c r="I912" s="120"/>
      <c r="J912" s="8"/>
      <c r="K912" s="8"/>
    </row>
    <row r="913" spans="1:11" ht="12.75" x14ac:dyDescent="0.2">
      <c r="A913" s="8"/>
      <c r="B913" s="8"/>
      <c r="C913" s="8"/>
      <c r="D913" s="8"/>
      <c r="E913" s="8"/>
      <c r="F913" s="8"/>
      <c r="G913" s="8"/>
      <c r="H913" s="8"/>
      <c r="I913" s="120"/>
      <c r="J913" s="8"/>
      <c r="K913" s="8"/>
    </row>
    <row r="914" spans="1:11" ht="12.75" x14ac:dyDescent="0.2">
      <c r="A914" s="8"/>
      <c r="B914" s="8"/>
      <c r="C914" s="8"/>
      <c r="D914" s="8"/>
      <c r="E914" s="8"/>
      <c r="F914" s="8"/>
      <c r="G914" s="8"/>
      <c r="H914" s="8"/>
      <c r="I914" s="120"/>
      <c r="J914" s="8"/>
      <c r="K914" s="8"/>
    </row>
    <row r="915" spans="1:11" ht="12.75" x14ac:dyDescent="0.2">
      <c r="A915" s="8"/>
      <c r="B915" s="8"/>
      <c r="C915" s="8"/>
      <c r="D915" s="8"/>
      <c r="E915" s="8"/>
      <c r="F915" s="8"/>
      <c r="G915" s="8"/>
      <c r="H915" s="8"/>
      <c r="I915" s="120"/>
      <c r="J915" s="8"/>
      <c r="K915" s="8"/>
    </row>
    <row r="916" spans="1:11" ht="12.75" x14ac:dyDescent="0.2">
      <c r="A916" s="8"/>
      <c r="B916" s="8"/>
      <c r="C916" s="8"/>
      <c r="D916" s="8"/>
      <c r="E916" s="8"/>
      <c r="F916" s="8"/>
      <c r="G916" s="8"/>
      <c r="H916" s="8"/>
      <c r="I916" s="120"/>
      <c r="J916" s="8"/>
      <c r="K916" s="8"/>
    </row>
    <row r="917" spans="1:11" ht="12.75" x14ac:dyDescent="0.2">
      <c r="A917" s="8"/>
      <c r="B917" s="8"/>
      <c r="C917" s="8"/>
      <c r="D917" s="8"/>
      <c r="E917" s="8"/>
      <c r="F917" s="8"/>
      <c r="G917" s="8"/>
      <c r="H917" s="8"/>
      <c r="I917" s="120"/>
      <c r="J917" s="8"/>
      <c r="K917" s="8"/>
    </row>
    <row r="918" spans="1:11" ht="12.75" x14ac:dyDescent="0.2">
      <c r="A918" s="8"/>
      <c r="B918" s="8"/>
      <c r="C918" s="8"/>
      <c r="D918" s="8"/>
      <c r="E918" s="8"/>
      <c r="F918" s="8"/>
      <c r="G918" s="8"/>
      <c r="H918" s="8"/>
      <c r="I918" s="120"/>
      <c r="J918" s="8"/>
      <c r="K918" s="8"/>
    </row>
    <row r="919" spans="1:11" ht="12.75" x14ac:dyDescent="0.2">
      <c r="A919" s="8"/>
      <c r="B919" s="8"/>
      <c r="C919" s="8"/>
      <c r="D919" s="8"/>
      <c r="E919" s="8"/>
      <c r="F919" s="8"/>
      <c r="G919" s="8"/>
      <c r="H919" s="8"/>
      <c r="I919" s="120"/>
      <c r="J919" s="8"/>
      <c r="K919" s="8"/>
    </row>
    <row r="920" spans="1:11" ht="12.75" x14ac:dyDescent="0.2">
      <c r="A920" s="8"/>
      <c r="B920" s="8"/>
      <c r="C920" s="8"/>
      <c r="D920" s="8"/>
      <c r="E920" s="8"/>
      <c r="F920" s="8"/>
      <c r="G920" s="8"/>
      <c r="H920" s="8"/>
      <c r="I920" s="120"/>
      <c r="J920" s="8"/>
      <c r="K920" s="8"/>
    </row>
    <row r="921" spans="1:11" ht="12.75" x14ac:dyDescent="0.2">
      <c r="A921" s="8"/>
      <c r="B921" s="8"/>
      <c r="C921" s="8"/>
      <c r="D921" s="8"/>
      <c r="E921" s="8"/>
      <c r="F921" s="8"/>
      <c r="G921" s="8"/>
      <c r="H921" s="8"/>
      <c r="I921" s="120"/>
      <c r="J921" s="8"/>
      <c r="K921" s="8"/>
    </row>
    <row r="922" spans="1:11" ht="12.75" x14ac:dyDescent="0.2">
      <c r="A922" s="8"/>
      <c r="B922" s="8"/>
      <c r="C922" s="8"/>
      <c r="D922" s="8"/>
      <c r="E922" s="8"/>
      <c r="F922" s="8"/>
      <c r="G922" s="8"/>
      <c r="H922" s="8"/>
      <c r="I922" s="120"/>
      <c r="J922" s="8"/>
      <c r="K922" s="8"/>
    </row>
    <row r="923" spans="1:11" ht="12.75" x14ac:dyDescent="0.2">
      <c r="A923" s="8"/>
      <c r="B923" s="8"/>
      <c r="C923" s="8"/>
      <c r="D923" s="8"/>
      <c r="E923" s="8"/>
      <c r="F923" s="8"/>
      <c r="G923" s="8"/>
      <c r="H923" s="8"/>
      <c r="I923" s="120"/>
      <c r="J923" s="8"/>
      <c r="K923" s="8"/>
    </row>
    <row r="924" spans="1:11" ht="12.75" x14ac:dyDescent="0.2">
      <c r="A924" s="8"/>
      <c r="B924" s="8"/>
      <c r="C924" s="8"/>
      <c r="D924" s="8"/>
      <c r="E924" s="8"/>
      <c r="F924" s="8"/>
      <c r="G924" s="8"/>
      <c r="H924" s="8"/>
      <c r="I924" s="120"/>
      <c r="J924" s="8"/>
      <c r="K924" s="8"/>
    </row>
    <row r="925" spans="1:11" ht="12.75" x14ac:dyDescent="0.2">
      <c r="A925" s="8"/>
      <c r="B925" s="8"/>
      <c r="C925" s="8"/>
      <c r="D925" s="8"/>
      <c r="E925" s="8"/>
      <c r="F925" s="8"/>
      <c r="G925" s="8"/>
      <c r="H925" s="8"/>
      <c r="I925" s="120"/>
      <c r="J925" s="8"/>
      <c r="K925" s="8"/>
    </row>
    <row r="926" spans="1:11" ht="12.75" x14ac:dyDescent="0.2">
      <c r="A926" s="8"/>
      <c r="B926" s="8"/>
      <c r="C926" s="8"/>
      <c r="D926" s="8"/>
      <c r="E926" s="8"/>
      <c r="F926" s="8"/>
      <c r="G926" s="8"/>
      <c r="H926" s="8"/>
      <c r="I926" s="120"/>
      <c r="J926" s="8"/>
      <c r="K926" s="8"/>
    </row>
    <row r="927" spans="1:11" ht="12.75" x14ac:dyDescent="0.2">
      <c r="A927" s="8"/>
      <c r="B927" s="8"/>
      <c r="C927" s="8"/>
      <c r="D927" s="8"/>
      <c r="E927" s="8"/>
      <c r="F927" s="8"/>
      <c r="G927" s="8"/>
      <c r="H927" s="8"/>
      <c r="I927" s="120"/>
      <c r="J927" s="8"/>
      <c r="K927" s="8"/>
    </row>
    <row r="928" spans="1:11" ht="12.75" x14ac:dyDescent="0.2">
      <c r="A928" s="8"/>
      <c r="B928" s="8"/>
      <c r="C928" s="8"/>
      <c r="D928" s="8"/>
      <c r="E928" s="8"/>
      <c r="F928" s="8"/>
      <c r="G928" s="8"/>
      <c r="H928" s="8"/>
      <c r="I928" s="120"/>
      <c r="J928" s="8"/>
      <c r="K928" s="8"/>
    </row>
    <row r="929" spans="1:11" ht="12.75" x14ac:dyDescent="0.2">
      <c r="A929" s="8"/>
      <c r="B929" s="8"/>
      <c r="C929" s="8"/>
      <c r="D929" s="8"/>
      <c r="E929" s="8"/>
      <c r="F929" s="8"/>
      <c r="G929" s="8"/>
      <c r="H929" s="8"/>
      <c r="I929" s="120"/>
      <c r="J929" s="8"/>
      <c r="K929" s="8"/>
    </row>
    <row r="930" spans="1:11" ht="12.75" x14ac:dyDescent="0.2">
      <c r="A930" s="8"/>
      <c r="B930" s="8"/>
      <c r="C930" s="8"/>
      <c r="D930" s="8"/>
      <c r="E930" s="8"/>
      <c r="F930" s="8"/>
      <c r="G930" s="8"/>
      <c r="H930" s="8"/>
      <c r="I930" s="120"/>
      <c r="J930" s="8"/>
      <c r="K930" s="8"/>
    </row>
    <row r="931" spans="1:11" ht="12.75" x14ac:dyDescent="0.2">
      <c r="A931" s="8"/>
      <c r="B931" s="8"/>
      <c r="C931" s="8"/>
      <c r="D931" s="8"/>
      <c r="E931" s="8"/>
      <c r="F931" s="8"/>
      <c r="G931" s="8"/>
      <c r="H931" s="8"/>
      <c r="I931" s="120"/>
      <c r="J931" s="8"/>
      <c r="K931" s="8"/>
    </row>
    <row r="932" spans="1:11" ht="12.75" x14ac:dyDescent="0.2">
      <c r="A932" s="8"/>
      <c r="B932" s="8"/>
      <c r="C932" s="8"/>
      <c r="D932" s="8"/>
      <c r="E932" s="8"/>
      <c r="F932" s="8"/>
      <c r="G932" s="8"/>
      <c r="H932" s="8"/>
      <c r="I932" s="120"/>
      <c r="J932" s="8"/>
      <c r="K932" s="8"/>
    </row>
    <row r="933" spans="1:11" ht="12.75" x14ac:dyDescent="0.2">
      <c r="A933" s="8"/>
      <c r="B933" s="8"/>
      <c r="C933" s="8"/>
      <c r="D933" s="8"/>
      <c r="E933" s="8"/>
      <c r="F933" s="8"/>
      <c r="G933" s="8"/>
      <c r="H933" s="8"/>
      <c r="I933" s="120"/>
      <c r="J933" s="8"/>
      <c r="K933" s="8"/>
    </row>
    <row r="934" spans="1:11" ht="12.75" x14ac:dyDescent="0.2">
      <c r="A934" s="8"/>
      <c r="B934" s="8"/>
      <c r="C934" s="8"/>
      <c r="D934" s="8"/>
      <c r="E934" s="8"/>
      <c r="F934" s="8"/>
      <c r="G934" s="8"/>
      <c r="H934" s="8"/>
      <c r="I934" s="120"/>
      <c r="J934" s="8"/>
      <c r="K934" s="8"/>
    </row>
    <row r="935" spans="1:11" ht="12.75" x14ac:dyDescent="0.2">
      <c r="A935" s="8"/>
      <c r="B935" s="8"/>
      <c r="C935" s="8"/>
      <c r="D935" s="8"/>
      <c r="E935" s="8"/>
      <c r="F935" s="8"/>
      <c r="G935" s="8"/>
      <c r="H935" s="8"/>
      <c r="I935" s="120"/>
      <c r="J935" s="8"/>
      <c r="K935" s="8"/>
    </row>
    <row r="936" spans="1:11" ht="12.75" x14ac:dyDescent="0.2">
      <c r="A936" s="8"/>
      <c r="B936" s="8"/>
      <c r="C936" s="8"/>
      <c r="D936" s="8"/>
      <c r="E936" s="8"/>
      <c r="F936" s="8"/>
      <c r="G936" s="8"/>
      <c r="H936" s="8"/>
      <c r="I936" s="120"/>
      <c r="J936" s="8"/>
      <c r="K936" s="8"/>
    </row>
    <row r="937" spans="1:11" ht="12.75" x14ac:dyDescent="0.2">
      <c r="A937" s="8"/>
      <c r="B937" s="8"/>
      <c r="C937" s="8"/>
      <c r="D937" s="8"/>
      <c r="E937" s="8"/>
      <c r="F937" s="8"/>
      <c r="G937" s="8"/>
      <c r="H937" s="8"/>
      <c r="I937" s="120"/>
      <c r="J937" s="8"/>
      <c r="K937" s="8"/>
    </row>
    <row r="938" spans="1:11" ht="12.75" x14ac:dyDescent="0.2">
      <c r="A938" s="8"/>
      <c r="B938" s="8"/>
      <c r="C938" s="8"/>
      <c r="D938" s="8"/>
      <c r="E938" s="8"/>
      <c r="F938" s="8"/>
      <c r="G938" s="8"/>
      <c r="H938" s="8"/>
      <c r="I938" s="120"/>
      <c r="J938" s="8"/>
      <c r="K938" s="8"/>
    </row>
    <row r="939" spans="1:11" ht="12.75" x14ac:dyDescent="0.2">
      <c r="A939" s="8"/>
      <c r="B939" s="8"/>
      <c r="C939" s="8"/>
      <c r="D939" s="8"/>
      <c r="E939" s="8"/>
      <c r="F939" s="8"/>
      <c r="G939" s="8"/>
      <c r="H939" s="8"/>
      <c r="I939" s="120"/>
      <c r="J939" s="8"/>
      <c r="K939" s="8"/>
    </row>
    <row r="940" spans="1:11" ht="12.75" x14ac:dyDescent="0.2">
      <c r="A940" s="8"/>
      <c r="B940" s="8"/>
      <c r="C940" s="8"/>
      <c r="D940" s="8"/>
      <c r="E940" s="8"/>
      <c r="F940" s="8"/>
      <c r="G940" s="8"/>
      <c r="H940" s="8"/>
      <c r="I940" s="120"/>
      <c r="J940" s="8"/>
      <c r="K940" s="8"/>
    </row>
    <row r="941" spans="1:11" ht="12.75" x14ac:dyDescent="0.2">
      <c r="A941" s="8"/>
      <c r="B941" s="8"/>
      <c r="C941" s="8"/>
      <c r="D941" s="8"/>
      <c r="E941" s="8"/>
      <c r="F941" s="8"/>
      <c r="G941" s="8"/>
      <c r="H941" s="8"/>
      <c r="I941" s="120"/>
      <c r="J941" s="8"/>
      <c r="K941" s="8"/>
    </row>
    <row r="942" spans="1:11" ht="12.75" x14ac:dyDescent="0.2">
      <c r="A942" s="8"/>
      <c r="B942" s="8"/>
      <c r="C942" s="8"/>
      <c r="D942" s="8"/>
      <c r="E942" s="8"/>
      <c r="F942" s="8"/>
      <c r="G942" s="8"/>
      <c r="H942" s="8"/>
      <c r="I942" s="120"/>
      <c r="J942" s="8"/>
      <c r="K942" s="8"/>
    </row>
    <row r="943" spans="1:11" ht="12.75" x14ac:dyDescent="0.2">
      <c r="A943" s="8"/>
      <c r="B943" s="8"/>
      <c r="C943" s="8"/>
      <c r="D943" s="8"/>
      <c r="E943" s="8"/>
      <c r="F943" s="8"/>
      <c r="G943" s="8"/>
      <c r="H943" s="8"/>
      <c r="I943" s="120"/>
      <c r="J943" s="8"/>
      <c r="K943" s="8"/>
    </row>
    <row r="944" spans="1:11" ht="12.75" x14ac:dyDescent="0.2">
      <c r="A944" s="8"/>
      <c r="B944" s="8"/>
      <c r="C944" s="8"/>
      <c r="D944" s="8"/>
      <c r="E944" s="8"/>
      <c r="F944" s="8"/>
      <c r="G944" s="8"/>
      <c r="H944" s="8"/>
      <c r="I944" s="120"/>
      <c r="J944" s="8"/>
      <c r="K944" s="8"/>
    </row>
    <row r="945" spans="1:11" ht="12.75" x14ac:dyDescent="0.2">
      <c r="A945" s="8"/>
      <c r="B945" s="8"/>
      <c r="C945" s="8"/>
      <c r="D945" s="8"/>
      <c r="E945" s="8"/>
      <c r="F945" s="8"/>
      <c r="G945" s="8"/>
      <c r="H945" s="8"/>
      <c r="I945" s="120"/>
      <c r="J945" s="8"/>
      <c r="K945" s="8"/>
    </row>
    <row r="946" spans="1:11" ht="12.75" x14ac:dyDescent="0.2">
      <c r="A946" s="8"/>
      <c r="B946" s="8"/>
      <c r="C946" s="8"/>
      <c r="D946" s="8"/>
      <c r="E946" s="8"/>
      <c r="F946" s="8"/>
      <c r="G946" s="8"/>
      <c r="H946" s="8"/>
      <c r="I946" s="120"/>
      <c r="J946" s="8"/>
      <c r="K946" s="8"/>
    </row>
    <row r="947" spans="1:11" ht="12.75" x14ac:dyDescent="0.2">
      <c r="A947" s="8"/>
      <c r="B947" s="8"/>
      <c r="C947" s="8"/>
      <c r="D947" s="8"/>
      <c r="E947" s="8"/>
      <c r="F947" s="8"/>
      <c r="G947" s="8"/>
      <c r="H947" s="8"/>
      <c r="I947" s="120"/>
      <c r="J947" s="8"/>
      <c r="K947" s="8"/>
    </row>
    <row r="948" spans="1:11" ht="12.75" x14ac:dyDescent="0.2">
      <c r="A948" s="8"/>
      <c r="B948" s="8"/>
      <c r="C948" s="8"/>
      <c r="D948" s="8"/>
      <c r="E948" s="8"/>
      <c r="F948" s="8"/>
      <c r="G948" s="8"/>
      <c r="H948" s="8"/>
      <c r="I948" s="120"/>
      <c r="J948" s="8"/>
      <c r="K948" s="8"/>
    </row>
    <row r="949" spans="1:11" ht="12.75" x14ac:dyDescent="0.2">
      <c r="A949" s="8"/>
      <c r="B949" s="8"/>
      <c r="C949" s="8"/>
      <c r="D949" s="8"/>
      <c r="E949" s="8"/>
      <c r="F949" s="8"/>
      <c r="G949" s="8"/>
      <c r="H949" s="8"/>
      <c r="I949" s="120"/>
      <c r="J949" s="8"/>
      <c r="K949" s="8"/>
    </row>
    <row r="950" spans="1:11" ht="12.75" x14ac:dyDescent="0.2">
      <c r="A950" s="8"/>
      <c r="B950" s="8"/>
      <c r="C950" s="8"/>
      <c r="D950" s="8"/>
      <c r="E950" s="8"/>
      <c r="F950" s="8"/>
      <c r="G950" s="8"/>
      <c r="H950" s="8"/>
      <c r="I950" s="120"/>
      <c r="J950" s="8"/>
      <c r="K950" s="8"/>
    </row>
    <row r="951" spans="1:11" ht="12.75" x14ac:dyDescent="0.2">
      <c r="A951" s="8"/>
      <c r="B951" s="8"/>
      <c r="C951" s="8"/>
      <c r="D951" s="8"/>
      <c r="E951" s="8"/>
      <c r="F951" s="8"/>
      <c r="G951" s="8"/>
      <c r="H951" s="8"/>
      <c r="I951" s="120"/>
      <c r="J951" s="8"/>
      <c r="K951" s="8"/>
    </row>
    <row r="952" spans="1:11" ht="12.75" x14ac:dyDescent="0.2">
      <c r="A952" s="8"/>
      <c r="B952" s="8"/>
      <c r="C952" s="8"/>
      <c r="D952" s="8"/>
      <c r="E952" s="8"/>
      <c r="F952" s="8"/>
      <c r="G952" s="8"/>
      <c r="H952" s="8"/>
      <c r="I952" s="120"/>
      <c r="J952" s="8"/>
      <c r="K952" s="8"/>
    </row>
    <row r="953" spans="1:11" ht="12.75" x14ac:dyDescent="0.2">
      <c r="A953" s="8"/>
      <c r="B953" s="8"/>
      <c r="C953" s="8"/>
      <c r="D953" s="8"/>
      <c r="E953" s="8"/>
      <c r="F953" s="8"/>
      <c r="G953" s="8"/>
      <c r="H953" s="8"/>
      <c r="I953" s="120"/>
      <c r="J953" s="8"/>
      <c r="K953" s="8"/>
    </row>
    <row r="954" spans="1:11" ht="12.75" x14ac:dyDescent="0.2">
      <c r="A954" s="8"/>
      <c r="B954" s="8"/>
      <c r="C954" s="8"/>
      <c r="D954" s="8"/>
      <c r="E954" s="8"/>
      <c r="F954" s="8"/>
      <c r="G954" s="8"/>
      <c r="H954" s="8"/>
      <c r="I954" s="120"/>
      <c r="J954" s="8"/>
      <c r="K954" s="8"/>
    </row>
    <row r="955" spans="1:11" ht="12.75" x14ac:dyDescent="0.2">
      <c r="A955" s="8"/>
      <c r="B955" s="8"/>
      <c r="C955" s="8"/>
      <c r="D955" s="8"/>
      <c r="E955" s="8"/>
      <c r="F955" s="8"/>
      <c r="G955" s="8"/>
      <c r="H955" s="8"/>
      <c r="I955" s="120"/>
      <c r="J955" s="8"/>
      <c r="K955" s="8"/>
    </row>
    <row r="956" spans="1:11" ht="12.75" x14ac:dyDescent="0.2">
      <c r="A956" s="8"/>
      <c r="B956" s="8"/>
      <c r="C956" s="8"/>
      <c r="D956" s="8"/>
      <c r="E956" s="8"/>
      <c r="F956" s="8"/>
      <c r="G956" s="8"/>
      <c r="H956" s="8"/>
      <c r="I956" s="120"/>
      <c r="J956" s="8"/>
      <c r="K956" s="8"/>
    </row>
    <row r="957" spans="1:11" ht="12.75" x14ac:dyDescent="0.2">
      <c r="A957" s="8"/>
      <c r="B957" s="8"/>
      <c r="C957" s="8"/>
      <c r="D957" s="8"/>
      <c r="E957" s="8"/>
      <c r="F957" s="8"/>
      <c r="G957" s="8"/>
      <c r="H957" s="8"/>
      <c r="I957" s="120"/>
      <c r="J957" s="8"/>
      <c r="K957" s="8"/>
    </row>
    <row r="958" spans="1:11" ht="12.75" x14ac:dyDescent="0.2">
      <c r="A958" s="8"/>
      <c r="B958" s="8"/>
      <c r="C958" s="8"/>
      <c r="D958" s="8"/>
      <c r="E958" s="8"/>
      <c r="F958" s="8"/>
      <c r="G958" s="8"/>
      <c r="H958" s="8"/>
      <c r="I958" s="120"/>
      <c r="J958" s="8"/>
      <c r="K958" s="8"/>
    </row>
    <row r="959" spans="1:11" ht="12.75" x14ac:dyDescent="0.2">
      <c r="A959" s="8"/>
      <c r="B959" s="8"/>
      <c r="C959" s="8"/>
      <c r="D959" s="8"/>
      <c r="E959" s="8"/>
      <c r="F959" s="8"/>
      <c r="G959" s="8"/>
      <c r="H959" s="8"/>
      <c r="I959" s="120"/>
      <c r="J959" s="8"/>
      <c r="K959" s="8"/>
    </row>
    <row r="960" spans="1:11" ht="12.75" x14ac:dyDescent="0.2">
      <c r="A960" s="8"/>
      <c r="B960" s="8"/>
      <c r="C960" s="8"/>
      <c r="D960" s="8"/>
      <c r="E960" s="8"/>
      <c r="F960" s="8"/>
      <c r="G960" s="8"/>
      <c r="H960" s="8"/>
      <c r="I960" s="120"/>
      <c r="J960" s="8"/>
      <c r="K960" s="8"/>
    </row>
    <row r="961" spans="1:11" ht="12.75" x14ac:dyDescent="0.2">
      <c r="A961" s="8"/>
      <c r="B961" s="8"/>
      <c r="C961" s="8"/>
      <c r="D961" s="8"/>
      <c r="E961" s="8"/>
      <c r="F961" s="8"/>
      <c r="G961" s="8"/>
      <c r="H961" s="8"/>
      <c r="I961" s="120"/>
      <c r="J961" s="8"/>
      <c r="K961" s="8"/>
    </row>
    <row r="962" spans="1:11" ht="12.75" x14ac:dyDescent="0.2">
      <c r="A962" s="8"/>
      <c r="B962" s="8"/>
      <c r="C962" s="8"/>
      <c r="D962" s="8"/>
      <c r="E962" s="8"/>
      <c r="F962" s="8"/>
      <c r="G962" s="8"/>
      <c r="H962" s="8"/>
      <c r="I962" s="120"/>
      <c r="J962" s="8"/>
      <c r="K962" s="8"/>
    </row>
    <row r="963" spans="1:11" ht="12.75" x14ac:dyDescent="0.2">
      <c r="A963" s="8"/>
      <c r="B963" s="8"/>
      <c r="C963" s="8"/>
      <c r="D963" s="8"/>
      <c r="E963" s="8"/>
      <c r="F963" s="8"/>
      <c r="G963" s="8"/>
      <c r="H963" s="8"/>
      <c r="I963" s="120"/>
      <c r="J963" s="8"/>
      <c r="K963" s="8"/>
    </row>
    <row r="964" spans="1:11" ht="12.75" x14ac:dyDescent="0.2">
      <c r="A964" s="8"/>
      <c r="B964" s="8"/>
      <c r="C964" s="8"/>
      <c r="D964" s="8"/>
      <c r="E964" s="8"/>
      <c r="F964" s="8"/>
      <c r="G964" s="8"/>
      <c r="H964" s="8"/>
      <c r="I964" s="120"/>
      <c r="J964" s="8"/>
      <c r="K964" s="8"/>
    </row>
    <row r="965" spans="1:11" ht="12.75" x14ac:dyDescent="0.2">
      <c r="A965" s="8"/>
      <c r="B965" s="8"/>
      <c r="C965" s="8"/>
      <c r="D965" s="8"/>
      <c r="E965" s="8"/>
      <c r="F965" s="8"/>
      <c r="G965" s="8"/>
      <c r="H965" s="8"/>
      <c r="I965" s="120"/>
      <c r="J965" s="8"/>
      <c r="K965" s="8"/>
    </row>
    <row r="966" spans="1:11" ht="12.75" x14ac:dyDescent="0.2">
      <c r="A966" s="8"/>
      <c r="B966" s="8"/>
      <c r="C966" s="8"/>
      <c r="D966" s="8"/>
      <c r="E966" s="8"/>
      <c r="F966" s="8"/>
      <c r="G966" s="8"/>
      <c r="H966" s="8"/>
      <c r="I966" s="120"/>
      <c r="J966" s="8"/>
      <c r="K966" s="8"/>
    </row>
    <row r="967" spans="1:11" ht="12.75" x14ac:dyDescent="0.2">
      <c r="A967" s="8"/>
      <c r="B967" s="8"/>
      <c r="C967" s="8"/>
      <c r="D967" s="8"/>
      <c r="E967" s="8"/>
      <c r="F967" s="8"/>
      <c r="G967" s="8"/>
      <c r="H967" s="8"/>
      <c r="I967" s="120"/>
      <c r="J967" s="8"/>
      <c r="K967" s="8"/>
    </row>
    <row r="968" spans="1:11" ht="12.75" x14ac:dyDescent="0.2">
      <c r="A968" s="8"/>
      <c r="B968" s="8"/>
      <c r="C968" s="8"/>
      <c r="D968" s="8"/>
      <c r="E968" s="8"/>
      <c r="F968" s="8"/>
      <c r="G968" s="8"/>
      <c r="H968" s="8"/>
      <c r="I968" s="120"/>
      <c r="J968" s="8"/>
      <c r="K968" s="8"/>
    </row>
    <row r="969" spans="1:11" ht="12.75" x14ac:dyDescent="0.2">
      <c r="A969" s="8"/>
      <c r="B969" s="8"/>
      <c r="C969" s="8"/>
      <c r="D969" s="8"/>
      <c r="E969" s="8"/>
      <c r="F969" s="8"/>
      <c r="G969" s="8"/>
      <c r="H969" s="8"/>
      <c r="I969" s="120"/>
      <c r="J969" s="8"/>
      <c r="K969" s="8"/>
    </row>
    <row r="970" spans="1:11" ht="12.75" x14ac:dyDescent="0.2">
      <c r="A970" s="8"/>
      <c r="B970" s="8"/>
      <c r="C970" s="8"/>
      <c r="D970" s="8"/>
      <c r="E970" s="8"/>
      <c r="F970" s="8"/>
      <c r="G970" s="8"/>
      <c r="H970" s="8"/>
      <c r="I970" s="120"/>
      <c r="J970" s="8"/>
      <c r="K970" s="8"/>
    </row>
    <row r="971" spans="1:11" ht="12.75" x14ac:dyDescent="0.2">
      <c r="A971" s="8"/>
      <c r="B971" s="8"/>
      <c r="C971" s="8"/>
      <c r="D971" s="8"/>
      <c r="E971" s="8"/>
      <c r="F971" s="8"/>
      <c r="G971" s="8"/>
      <c r="H971" s="8"/>
      <c r="I971" s="120"/>
      <c r="J971" s="8"/>
      <c r="K971" s="8"/>
    </row>
    <row r="972" spans="1:11" ht="12.75" x14ac:dyDescent="0.2">
      <c r="A972" s="8"/>
      <c r="B972" s="8"/>
      <c r="C972" s="8"/>
      <c r="D972" s="8"/>
      <c r="E972" s="8"/>
      <c r="F972" s="8"/>
      <c r="G972" s="8"/>
      <c r="H972" s="8"/>
      <c r="I972" s="120"/>
      <c r="J972" s="8"/>
      <c r="K972" s="8"/>
    </row>
    <row r="973" spans="1:11" ht="12.75" x14ac:dyDescent="0.2">
      <c r="A973" s="8"/>
      <c r="B973" s="8"/>
      <c r="C973" s="8"/>
      <c r="D973" s="8"/>
      <c r="E973" s="8"/>
      <c r="F973" s="8"/>
      <c r="G973" s="8"/>
      <c r="H973" s="8"/>
      <c r="I973" s="120"/>
      <c r="J973" s="8"/>
      <c r="K973" s="8"/>
    </row>
    <row r="974" spans="1:11" ht="12.75" x14ac:dyDescent="0.2">
      <c r="A974" s="8"/>
      <c r="B974" s="8"/>
      <c r="C974" s="8"/>
      <c r="D974" s="8"/>
      <c r="E974" s="8"/>
      <c r="F974" s="8"/>
      <c r="G974" s="8"/>
      <c r="H974" s="8"/>
      <c r="I974" s="120"/>
      <c r="J974" s="8"/>
      <c r="K974" s="8"/>
    </row>
    <row r="975" spans="1:11" ht="12.75" x14ac:dyDescent="0.2">
      <c r="A975" s="8"/>
      <c r="B975" s="8"/>
      <c r="C975" s="8"/>
      <c r="D975" s="8"/>
      <c r="E975" s="8"/>
      <c r="F975" s="8"/>
      <c r="G975" s="8"/>
      <c r="H975" s="8"/>
      <c r="I975" s="120"/>
      <c r="J975" s="8"/>
      <c r="K975" s="8"/>
    </row>
    <row r="976" spans="1:11" ht="12.75" x14ac:dyDescent="0.2">
      <c r="A976" s="8"/>
      <c r="B976" s="8"/>
      <c r="C976" s="8"/>
      <c r="D976" s="8"/>
      <c r="E976" s="8"/>
      <c r="F976" s="8"/>
      <c r="G976" s="8"/>
      <c r="H976" s="8"/>
      <c r="I976" s="120"/>
      <c r="J976" s="8"/>
      <c r="K976" s="8"/>
    </row>
    <row r="977" spans="1:11" ht="12.75" x14ac:dyDescent="0.2">
      <c r="A977" s="8"/>
      <c r="B977" s="8"/>
      <c r="C977" s="8"/>
      <c r="D977" s="8"/>
      <c r="E977" s="8"/>
      <c r="F977" s="8"/>
      <c r="G977" s="8"/>
      <c r="H977" s="8"/>
      <c r="I977" s="120"/>
      <c r="J977" s="8"/>
      <c r="K977" s="8"/>
    </row>
    <row r="978" spans="1:11" ht="12.75" x14ac:dyDescent="0.2">
      <c r="A978" s="8"/>
      <c r="B978" s="8"/>
      <c r="C978" s="8"/>
      <c r="D978" s="8"/>
      <c r="E978" s="8"/>
      <c r="F978" s="8"/>
      <c r="G978" s="8"/>
      <c r="H978" s="8"/>
      <c r="I978" s="120"/>
      <c r="J978" s="8"/>
      <c r="K978" s="8"/>
    </row>
    <row r="979" spans="1:11" ht="12.75" x14ac:dyDescent="0.2">
      <c r="A979" s="8"/>
      <c r="B979" s="8"/>
      <c r="C979" s="8"/>
      <c r="D979" s="8"/>
      <c r="E979" s="8"/>
      <c r="F979" s="8"/>
      <c r="G979" s="8"/>
      <c r="H979" s="8"/>
      <c r="I979" s="120"/>
      <c r="J979" s="8"/>
      <c r="K979" s="8"/>
    </row>
    <row r="980" spans="1:11" ht="12.75" x14ac:dyDescent="0.2">
      <c r="A980" s="8"/>
      <c r="B980" s="8"/>
      <c r="C980" s="8"/>
      <c r="D980" s="8"/>
      <c r="E980" s="8"/>
      <c r="F980" s="8"/>
      <c r="G980" s="8"/>
      <c r="H980" s="8"/>
      <c r="I980" s="120"/>
      <c r="J980" s="8"/>
      <c r="K980" s="8"/>
    </row>
    <row r="981" spans="1:11" ht="12.75" x14ac:dyDescent="0.2">
      <c r="A981" s="8"/>
      <c r="B981" s="8"/>
      <c r="C981" s="8"/>
      <c r="D981" s="8"/>
      <c r="E981" s="8"/>
      <c r="F981" s="8"/>
      <c r="G981" s="8"/>
      <c r="H981" s="8"/>
      <c r="I981" s="120"/>
      <c r="J981" s="8"/>
      <c r="K981" s="8"/>
    </row>
    <row r="982" spans="1:11" ht="12.75" x14ac:dyDescent="0.2">
      <c r="A982" s="8"/>
      <c r="B982" s="8"/>
      <c r="C982" s="8"/>
      <c r="D982" s="8"/>
      <c r="E982" s="8"/>
      <c r="F982" s="8"/>
      <c r="G982" s="8"/>
      <c r="H982" s="8"/>
      <c r="I982" s="120"/>
      <c r="J982" s="8"/>
      <c r="K982" s="8"/>
    </row>
    <row r="983" spans="1:11" ht="12.75" x14ac:dyDescent="0.2">
      <c r="A983" s="8"/>
      <c r="B983" s="8"/>
      <c r="C983" s="8"/>
      <c r="D983" s="8"/>
      <c r="E983" s="8"/>
      <c r="F983" s="8"/>
      <c r="G983" s="8"/>
      <c r="H983" s="8"/>
      <c r="I983" s="120"/>
      <c r="J983" s="8"/>
      <c r="K983" s="8"/>
    </row>
    <row r="984" spans="1:11" ht="12.75" x14ac:dyDescent="0.2">
      <c r="A984" s="8"/>
      <c r="B984" s="8"/>
      <c r="C984" s="8"/>
      <c r="D984" s="8"/>
      <c r="E984" s="8"/>
      <c r="F984" s="8"/>
      <c r="G984" s="8"/>
      <c r="H984" s="8"/>
      <c r="I984" s="120"/>
      <c r="J984" s="8"/>
      <c r="K984" s="8"/>
    </row>
    <row r="985" spans="1:11" ht="12.75" x14ac:dyDescent="0.2">
      <c r="A985" s="8"/>
      <c r="B985" s="8"/>
      <c r="C985" s="8"/>
      <c r="D985" s="8"/>
      <c r="E985" s="8"/>
      <c r="F985" s="8"/>
      <c r="G985" s="8"/>
      <c r="H985" s="8"/>
      <c r="I985" s="120"/>
      <c r="J985" s="8"/>
      <c r="K985" s="8"/>
    </row>
    <row r="986" spans="1:11" ht="12.75" x14ac:dyDescent="0.2">
      <c r="A986" s="8"/>
      <c r="B986" s="8"/>
      <c r="C986" s="8"/>
      <c r="D986" s="8"/>
      <c r="E986" s="8"/>
      <c r="F986" s="8"/>
      <c r="G986" s="8"/>
      <c r="H986" s="8"/>
      <c r="I986" s="120"/>
      <c r="J986" s="8"/>
      <c r="K986" s="8"/>
    </row>
    <row r="987" spans="1:11" ht="12.75" x14ac:dyDescent="0.2">
      <c r="A987" s="8"/>
      <c r="B987" s="8"/>
      <c r="C987" s="8"/>
      <c r="D987" s="8"/>
      <c r="E987" s="8"/>
      <c r="F987" s="8"/>
      <c r="G987" s="8"/>
      <c r="H987" s="8"/>
      <c r="I987" s="120"/>
      <c r="J987" s="8"/>
      <c r="K987" s="8"/>
    </row>
    <row r="988" spans="1:11" ht="12.75" x14ac:dyDescent="0.2">
      <c r="A988" s="8"/>
      <c r="B988" s="8"/>
      <c r="C988" s="8"/>
      <c r="D988" s="8"/>
      <c r="E988" s="8"/>
      <c r="F988" s="8"/>
      <c r="G988" s="8"/>
      <c r="H988" s="8"/>
      <c r="I988" s="120"/>
      <c r="J988" s="8"/>
      <c r="K988" s="8"/>
    </row>
    <row r="989" spans="1:11" ht="12.75" x14ac:dyDescent="0.2">
      <c r="A989" s="8"/>
      <c r="B989" s="8"/>
      <c r="C989" s="8"/>
      <c r="D989" s="8"/>
      <c r="E989" s="8"/>
      <c r="F989" s="8"/>
      <c r="G989" s="8"/>
      <c r="H989" s="8"/>
      <c r="I989" s="120"/>
      <c r="J989" s="8"/>
      <c r="K989" s="8"/>
    </row>
    <row r="990" spans="1:11" ht="12.75" x14ac:dyDescent="0.2">
      <c r="A990" s="8"/>
      <c r="B990" s="8"/>
      <c r="C990" s="8"/>
      <c r="D990" s="8"/>
      <c r="E990" s="8"/>
      <c r="F990" s="8"/>
      <c r="G990" s="8"/>
      <c r="H990" s="8"/>
      <c r="I990" s="120"/>
      <c r="J990" s="8"/>
      <c r="K990" s="8"/>
    </row>
    <row r="991" spans="1:11" ht="12.75" x14ac:dyDescent="0.2">
      <c r="A991" s="8"/>
      <c r="B991" s="8"/>
      <c r="C991" s="8"/>
      <c r="D991" s="8"/>
      <c r="E991" s="8"/>
      <c r="F991" s="8"/>
      <c r="G991" s="8"/>
      <c r="H991" s="8"/>
      <c r="I991" s="120"/>
      <c r="J991" s="8"/>
      <c r="K991" s="8"/>
    </row>
    <row r="992" spans="1:11" ht="12.75" x14ac:dyDescent="0.2">
      <c r="A992" s="8"/>
      <c r="B992" s="8"/>
      <c r="C992" s="8"/>
      <c r="D992" s="8"/>
      <c r="E992" s="8"/>
      <c r="F992" s="8"/>
      <c r="G992" s="8"/>
      <c r="H992" s="8"/>
      <c r="I992" s="120"/>
      <c r="J992" s="8"/>
      <c r="K992" s="8"/>
    </row>
    <row r="993" spans="1:11" ht="12.75" x14ac:dyDescent="0.2">
      <c r="A993" s="8"/>
      <c r="B993" s="8"/>
      <c r="C993" s="8"/>
      <c r="D993" s="8"/>
      <c r="E993" s="8"/>
      <c r="F993" s="8"/>
      <c r="G993" s="8"/>
      <c r="H993" s="8"/>
      <c r="I993" s="120"/>
      <c r="J993" s="8"/>
      <c r="K993" s="8"/>
    </row>
    <row r="994" spans="1:11" ht="12.75" x14ac:dyDescent="0.2">
      <c r="A994" s="8"/>
      <c r="B994" s="8"/>
      <c r="C994" s="8"/>
      <c r="D994" s="8"/>
      <c r="E994" s="8"/>
      <c r="F994" s="8"/>
      <c r="G994" s="8"/>
      <c r="H994" s="8"/>
      <c r="I994" s="120"/>
      <c r="J994" s="8"/>
      <c r="K994" s="8"/>
    </row>
    <row r="995" spans="1:11" ht="12.75" x14ac:dyDescent="0.2">
      <c r="A995" s="8"/>
      <c r="B995" s="8"/>
      <c r="C995" s="8"/>
      <c r="D995" s="8"/>
      <c r="E995" s="8"/>
      <c r="F995" s="8"/>
      <c r="G995" s="8"/>
      <c r="H995" s="8"/>
      <c r="I995" s="120"/>
      <c r="J995" s="8"/>
      <c r="K995" s="8"/>
    </row>
    <row r="996" spans="1:11" ht="12.75" x14ac:dyDescent="0.2">
      <c r="A996" s="8"/>
      <c r="B996" s="8"/>
      <c r="C996" s="8"/>
      <c r="D996" s="8"/>
      <c r="E996" s="8"/>
      <c r="F996" s="8"/>
      <c r="G996" s="8"/>
      <c r="H996" s="8"/>
      <c r="I996" s="120"/>
      <c r="J996" s="8"/>
      <c r="K996" s="8"/>
    </row>
    <row r="997" spans="1:11" ht="12.75" x14ac:dyDescent="0.2">
      <c r="A997" s="8"/>
      <c r="B997" s="8"/>
      <c r="C997" s="8"/>
      <c r="D997" s="8"/>
      <c r="E997" s="8"/>
      <c r="F997" s="8"/>
      <c r="G997" s="8"/>
      <c r="H997" s="8"/>
      <c r="I997" s="120"/>
      <c r="J997" s="8"/>
      <c r="K997" s="8"/>
    </row>
    <row r="998" spans="1:11" ht="12.75" x14ac:dyDescent="0.2">
      <c r="A998" s="8"/>
      <c r="B998" s="8"/>
      <c r="C998" s="8"/>
      <c r="D998" s="8"/>
      <c r="E998" s="8"/>
      <c r="F998" s="8"/>
      <c r="G998" s="8"/>
      <c r="H998" s="8"/>
      <c r="I998" s="120"/>
      <c r="J998" s="8"/>
      <c r="K998" s="8"/>
    </row>
    <row r="999" spans="1:11" ht="12.75" x14ac:dyDescent="0.2">
      <c r="A999" s="8"/>
      <c r="B999" s="8"/>
      <c r="C999" s="8"/>
      <c r="D999" s="8"/>
      <c r="E999" s="8"/>
      <c r="F999" s="8"/>
      <c r="G999" s="8"/>
      <c r="H999" s="8"/>
      <c r="I999" s="120"/>
      <c r="J999" s="8"/>
      <c r="K999" s="8"/>
    </row>
    <row r="1000" spans="1:11" ht="12.75" x14ac:dyDescent="0.2">
      <c r="A1000" s="8"/>
      <c r="B1000" s="8"/>
      <c r="C1000" s="8"/>
      <c r="D1000" s="8"/>
      <c r="E1000" s="8"/>
      <c r="F1000" s="8"/>
      <c r="G1000" s="8"/>
      <c r="H1000" s="8"/>
      <c r="I1000" s="120"/>
      <c r="J1000" s="8"/>
      <c r="K1000" s="8"/>
    </row>
  </sheetData>
  <mergeCells count="2">
    <mergeCell ref="A1:K1"/>
    <mergeCell ref="K23:K36"/>
  </mergeCells>
  <printOptions horizontalCentered="1"/>
  <pageMargins left="0.59055118110236227" right="0.11811023622047245" top="0.59055118110236227" bottom="0.59055118110236227" header="0" footer="0"/>
  <pageSetup paperSize="9" scale="9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ĐBDTTS - ĐT</vt:lpstr>
      <vt:lpstr>SN in</vt:lpstr>
      <vt:lpstr>'ĐBDTTS - ĐT'!Print_Titles</vt:lpstr>
      <vt:lpstr>'SN 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dc:creator>
  <cp:lastModifiedBy>Administrator</cp:lastModifiedBy>
  <cp:lastPrinted>2024-11-21T07:07:44Z</cp:lastPrinted>
  <dcterms:created xsi:type="dcterms:W3CDTF">2013-09-27T02:00:13Z</dcterms:created>
  <dcterms:modified xsi:type="dcterms:W3CDTF">2024-11-21T07:08:10Z</dcterms:modified>
</cp:coreProperties>
</file>