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65" activeTab="1"/>
  </bookViews>
  <sheets>
    <sheet name="Điều chỉnh 2021-2025 (NSĐP)" sheetId="1" r:id="rId1"/>
    <sheet name="NSDP cấp Huyện" sheetId="2" r:id="rId2"/>
  </sheets>
  <definedNames>
    <definedName name="_xlnm.Print_Area" localSheetId="0">'Điều chỉnh 2021-2025 (NSĐP)'!$A$1:$P$16</definedName>
    <definedName name="_xlnm.Print_Area" localSheetId="1">'NSDP cấp Huyện'!$A$1:$AG$26</definedName>
    <definedName name="_xlnm.Print_Titles" localSheetId="0">'Điều chỉnh 2021-2025 (NSĐP)'!$6:$9</definedName>
    <definedName name="_xlnm.Print_Titles" localSheetId="1">'NSDP cấp Huyện'!$5:$9</definedName>
  </definedNames>
  <calcPr fullCalcOnLoad="1"/>
</workbook>
</file>

<file path=xl/sharedStrings.xml><?xml version="1.0" encoding="utf-8"?>
<sst xmlns="http://schemas.openxmlformats.org/spreadsheetml/2006/main" count="156" uniqueCount="97">
  <si>
    <t>Đơn vị: Triệu đồng</t>
  </si>
  <si>
    <t>TT</t>
  </si>
  <si>
    <t>Danh mục dự án</t>
  </si>
  <si>
    <t>Nhóm dự án</t>
  </si>
  <si>
    <t>Địa điểm XD</t>
  </si>
  <si>
    <t>Năng lực thiết kế</t>
  </si>
  <si>
    <t>Thời gian KC-HT</t>
  </si>
  <si>
    <t>Quyết định đầu tư</t>
  </si>
  <si>
    <t>Năm 2023</t>
  </si>
  <si>
    <t>Đã bố trí vốn đến hết KH năm 2023</t>
  </si>
  <si>
    <t>KH đầu tư trung hạn vốn NSĐP giai đoạn 2021-2025</t>
  </si>
  <si>
    <t>Nhu cầu kế hoạch 2024</t>
  </si>
  <si>
    <t>Ghi chú</t>
  </si>
  <si>
    <t>Số quyết định ngày, tháng, năm ban hành</t>
  </si>
  <si>
    <t xml:space="preserve">TMĐT </t>
  </si>
  <si>
    <t>Kế hoạch</t>
  </si>
  <si>
    <t>Ước giải ngân từ 1/1/2023 đến 30/6/2023</t>
  </si>
  <si>
    <t>Ước giải ngân từ 1/1/2023 đến 31/12/2023</t>
  </si>
  <si>
    <t>Tổng số (tất cả các nguồn vốn)</t>
  </si>
  <si>
    <t>Trong đó: NSĐP</t>
  </si>
  <si>
    <t>Giai đoạn 2021-2025</t>
  </si>
  <si>
    <t>Trong đó: đã giao kế hoạch các năm 2021, 2022, 2023</t>
  </si>
  <si>
    <t>Tổng số</t>
  </si>
  <si>
    <t>Trong đó:</t>
  </si>
  <si>
    <t>Thu hồi các khoản vốn ứng trước</t>
  </si>
  <si>
    <t>Thanh toán nợ XDCB</t>
  </si>
  <si>
    <t>Chuẩn bị đầu tư</t>
  </si>
  <si>
    <t>TỔNG SỐ</t>
  </si>
  <si>
    <t>(1)</t>
  </si>
  <si>
    <t>Các dự án hoàn thành, bàn giao, đưa vào sử dụng đến ngày 31/12/2023</t>
  </si>
  <si>
    <t>1</t>
  </si>
  <si>
    <t>Xây dựng trường PTDT bán trú tiểu học xã Mường Đun, huyện Tủa Chùa</t>
  </si>
  <si>
    <t>C</t>
  </si>
  <si>
    <t>Xã Mường Đun</t>
  </si>
  <si>
    <t>2021-2023</t>
  </si>
  <si>
    <t>3227 ngày 14/12/2021</t>
  </si>
  <si>
    <t>2</t>
  </si>
  <si>
    <t>Nâng cấp các tuyến đường nội thị thị trấn Tủa Chùa, huyện Tủa Chùa</t>
  </si>
  <si>
    <t>Thị trấn</t>
  </si>
  <si>
    <t>3140 ngày 30/11/2021</t>
  </si>
  <si>
    <t>3</t>
  </si>
  <si>
    <t>Nâng cấp, sửa chữa nhà khách Huyện ủy - HĐND và UBND huyện Tủa Chùa</t>
  </si>
  <si>
    <t>3228 ngày 14/12/2021</t>
  </si>
  <si>
    <t>B</t>
  </si>
  <si>
    <t>CẤP HUYỆN QUẢN LÝ</t>
  </si>
  <si>
    <t>(2)</t>
  </si>
  <si>
    <t>Các dự án chuyển tiếp hoàn thành sau năm 2024</t>
  </si>
  <si>
    <t>2023-2025</t>
  </si>
  <si>
    <t>(3)</t>
  </si>
  <si>
    <t>Các dự án khởi công mới năm 2024</t>
  </si>
  <si>
    <t>Khu xử lý chất thải rắn huyện Tủa Chùa</t>
  </si>
  <si>
    <t>Huyện Tủa Chùa</t>
  </si>
  <si>
    <t>2024-2025</t>
  </si>
  <si>
    <t>(4)</t>
  </si>
  <si>
    <t>Các dự án chuẩn bị đầu tư năm 2024</t>
  </si>
  <si>
    <t>Trụ sở Đảng ủy - HĐND và UBND xã Huổi Só</t>
  </si>
  <si>
    <t>Xã Huổi Só</t>
  </si>
  <si>
    <t>Trùng tu, tôn tạo kiến trúc thành Vàng Lồng xã Tả Phìn</t>
  </si>
  <si>
    <t>Xã Tả Phìn</t>
  </si>
  <si>
    <t xml:space="preserve">Ghi chú: * Đề nghị các dự án ghi rõ dự kiến năm hoàn thành để có cơ sở xác định số dự án hoàn thành trong các năm </t>
  </si>
  <si>
    <t>Giải ngân từ 1/1/2023 đến 30/10/2023</t>
  </si>
  <si>
    <t>Dự án sắp xếp ổn định dân cư bản Huổi Só, xã Huổi Só, huyện Tủa Chùa</t>
  </si>
  <si>
    <t>1458 ngày 11/9/2023</t>
  </si>
  <si>
    <t>Đầu tư xây dựng thao trường huấn luyện tổng hợp của huyện</t>
  </si>
  <si>
    <t>Hạ tầng khu trung tâm hành chính mới của xã Mường Báng (giai đoạn 1)</t>
  </si>
  <si>
    <t>Xã Mường Báng</t>
  </si>
  <si>
    <t>Thị trấn Tủa Chùa</t>
  </si>
  <si>
    <t>Dự án đối ứng vốn CTMTQG (NTM)</t>
  </si>
  <si>
    <t>Dự án đối ứng vốn CTMTQG (ĐBDTTS)</t>
  </si>
  <si>
    <t>Kế hoạch trung hạn vốn
 NSĐP 2021-2025 đã giao</t>
  </si>
  <si>
    <t>Điều chỉnh tăng</t>
  </si>
  <si>
    <t>Điều chỉnh giảm</t>
  </si>
  <si>
    <t>Kế hoạch trung hạn vốn NSĐP 2021-2025 sau điều chỉnh</t>
  </si>
  <si>
    <t>Sổ QĐ; ngày, tháng, năm ban hành</t>
  </si>
  <si>
    <t>TMĐT</t>
  </si>
  <si>
    <t>Trong đó: vốn NSĐP</t>
  </si>
  <si>
    <t>Trong đó: Vốn NSĐP</t>
  </si>
  <si>
    <t>Trong đó</t>
  </si>
  <si>
    <t>Thu hồi các khoản ứng trước</t>
  </si>
  <si>
    <t>TỔNG CỘNG</t>
  </si>
  <si>
    <t>I</t>
  </si>
  <si>
    <t>II</t>
  </si>
  <si>
    <t>III</t>
  </si>
  <si>
    <t>Đầu tư xây dựng trận địa phòng không Bảo vệ Sở chỉ huy thường xuyên</t>
  </si>
  <si>
    <t>ĐIỀU CHỈNH, BỔ SUNG, HỦY BỎ DANH MỤC DỰ ÁN ĐẦU TƯ CÔNG TRUNG HẠN GIAI ĐOẠN 2021-2025 
VỐN NGÂN SÁCH ĐỊA PHƯƠNG CẤP HUYỆN QUẢN LÝ</t>
  </si>
  <si>
    <t>DỰ KIẾN KẾ HOẠCH NĂM 2024 NGUỒN VỐN NGÂN SÁCH ĐỊA PHƯƠNG CẤP HUYỆN QUẢN LÝ</t>
  </si>
  <si>
    <t>Biểu số 02</t>
  </si>
  <si>
    <t>Biểu số 01</t>
  </si>
  <si>
    <t>Bổ sung danh mục dự án</t>
  </si>
  <si>
    <t>Dự án kỷ niệm 70 năm thành lập Đảng bộ huyện và Huyện Tủa Chùa</t>
  </si>
  <si>
    <t>Hủy bỏ danh mục, dự án</t>
  </si>
  <si>
    <t>Dự án đặc thù quốc phòng - an ninh</t>
  </si>
  <si>
    <t>Điều chỉnh tăng tổng mức đầu tư thực hiện dự án</t>
  </si>
  <si>
    <t>Nâng cấp, sửa chữa Nhà tập luyện và thi đấu, Trung tâm Hội nghị huyện Tủa Chùa</t>
  </si>
  <si>
    <t>Nâng cấp, sửa chữa Nhà tập luyện - thi đấu và Trung tâm Hội nghị huyện Tủa Chùa</t>
  </si>
  <si>
    <t>(kèm theo Nghị quyết số               /NQ-HĐND ngày               /11/2023 của HĐND huyện Tủa Chùa)</t>
  </si>
  <si>
    <t>Đơn vị tính: Triệu đồng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</si>
</sst>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0.000"/>
    <numFmt numFmtId="175" formatCode="#,##0.000"/>
    <numFmt numFmtId="176" formatCode="&quot;Có&quot;;&quot;Có&quot;;&quot;Không&quot;"/>
    <numFmt numFmtId="177" formatCode="&quot;Đúng&quot;;&quot;Đúng&quot;;&quot;Sai&quot;"/>
    <numFmt numFmtId="178" formatCode="&quot;Bật&quot;;&quot;Bật&quot;;&quot;Tắt&quot;"/>
    <numFmt numFmtId="179" formatCode="[$€-2]\ #,##0.00_);[Red]\([$€-2]\ #,##0.00\)"/>
    <numFmt numFmtId="180" formatCode="_(* #,##0.0_);_(* \(#,##0.0\);_(* &quot;-&quot;??_);_(@_)"/>
    <numFmt numFmtId="181" formatCode="0.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 Light"/>
      <family val="1"/>
    </font>
    <font>
      <b/>
      <sz val="12"/>
      <color indexed="8"/>
      <name val="Times New Roman"/>
      <family val="1"/>
    </font>
    <font>
      <b/>
      <sz val="12"/>
      <color indexed="8"/>
      <name val="Calibri Light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 Light"/>
      <family val="1"/>
    </font>
    <font>
      <b/>
      <sz val="12"/>
      <color theme="1"/>
      <name val="Times New Roman"/>
      <family val="1"/>
    </font>
    <font>
      <b/>
      <sz val="12"/>
      <color theme="1"/>
      <name val="Calibri Light"/>
      <family val="1"/>
    </font>
    <font>
      <b/>
      <sz val="12"/>
      <color rgb="FF000000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1" fontId="4" fillId="0" borderId="0" xfId="60" applyNumberFormat="1" applyFont="1" applyAlignment="1">
      <alignment vertical="center"/>
      <protection/>
    </xf>
    <xf numFmtId="1" fontId="5" fillId="0" borderId="0" xfId="60" applyNumberFormat="1" applyFont="1" applyAlignment="1">
      <alignment vertical="center"/>
      <protection/>
    </xf>
    <xf numFmtId="1" fontId="6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horizontal="center" vertical="center" wrapText="1"/>
      <protection/>
    </xf>
    <xf numFmtId="3" fontId="4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3" fontId="5" fillId="0" borderId="10" xfId="60" applyNumberFormat="1" applyFont="1" applyBorder="1" applyAlignment="1" quotePrefix="1">
      <alignment horizontal="center" vertical="center" wrapText="1"/>
      <protection/>
    </xf>
    <xf numFmtId="3" fontId="5" fillId="0" borderId="0" xfId="60" applyNumberFormat="1" applyFont="1" applyAlignment="1">
      <alignment vertical="center" wrapText="1"/>
      <protection/>
    </xf>
    <xf numFmtId="49" fontId="5" fillId="0" borderId="10" xfId="60" applyNumberFormat="1" applyFont="1" applyBorder="1" applyAlignment="1" quotePrefix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 quotePrefix="1">
      <alignment horizontal="center" vertical="center" wrapText="1"/>
      <protection/>
    </xf>
    <xf numFmtId="1" fontId="3" fillId="0" borderId="10" xfId="60" applyNumberFormat="1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justify" vertical="center" wrapText="1"/>
      <protection/>
    </xf>
    <xf numFmtId="49" fontId="5" fillId="0" borderId="10" xfId="60" applyNumberFormat="1" applyFont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justify" vertical="center" wrapText="1"/>
      <protection/>
    </xf>
    <xf numFmtId="1" fontId="5" fillId="0" borderId="10" xfId="60" applyNumberFormat="1" applyFont="1" applyBorder="1" applyAlignment="1">
      <alignment horizontal="center" vertical="center" wrapText="1"/>
      <protection/>
    </xf>
    <xf numFmtId="173" fontId="5" fillId="33" borderId="10" xfId="60" applyNumberFormat="1" applyFont="1" applyFill="1" applyBorder="1" applyAlignment="1">
      <alignment horizontal="center" vertical="center" wrapText="1"/>
      <protection/>
    </xf>
    <xf numFmtId="3" fontId="5" fillId="33" borderId="10" xfId="60" applyNumberFormat="1" applyFont="1" applyFill="1" applyBorder="1" applyAlignment="1">
      <alignment horizontal="right" vertical="center" wrapText="1"/>
      <protection/>
    </xf>
    <xf numFmtId="3" fontId="5" fillId="33" borderId="10" xfId="43" applyNumberFormat="1" applyFont="1" applyFill="1" applyBorder="1" applyAlignment="1">
      <alignment horizontal="right" vertical="center" wrapText="1"/>
    </xf>
    <xf numFmtId="172" fontId="5" fillId="0" borderId="10" xfId="41" applyNumberFormat="1" applyFont="1" applyFill="1" applyBorder="1" applyAlignment="1">
      <alignment horizontal="right" vertical="center"/>
    </xf>
    <xf numFmtId="1" fontId="5" fillId="0" borderId="10" xfId="60" applyNumberFormat="1" applyFont="1" applyBorder="1" applyAlignment="1">
      <alignment horizontal="right" vertical="center"/>
      <protection/>
    </xf>
    <xf numFmtId="49" fontId="3" fillId="0" borderId="10" xfId="60" applyNumberFormat="1" applyFont="1" applyBorder="1" applyAlignment="1">
      <alignment horizontal="center" vertical="center"/>
      <protection/>
    </xf>
    <xf numFmtId="1" fontId="3" fillId="0" borderId="10" xfId="60" applyNumberFormat="1" applyFont="1" applyBorder="1" applyAlignment="1">
      <alignment horizontal="center" vertical="center" wrapText="1"/>
      <protection/>
    </xf>
    <xf numFmtId="172" fontId="3" fillId="0" borderId="10" xfId="41" applyNumberFormat="1" applyFont="1" applyFill="1" applyBorder="1" applyAlignment="1">
      <alignment horizontal="right" vertical="center"/>
    </xf>
    <xf numFmtId="1" fontId="3" fillId="0" borderId="10" xfId="60" applyNumberFormat="1" applyFont="1" applyBorder="1" applyAlignment="1">
      <alignment horizontal="right" vertical="center"/>
      <protection/>
    </xf>
    <xf numFmtId="1" fontId="3" fillId="0" borderId="0" xfId="60" applyNumberFormat="1" applyFont="1" applyAlignment="1">
      <alignment vertical="center"/>
      <protection/>
    </xf>
    <xf numFmtId="1" fontId="3" fillId="0" borderId="10" xfId="60" applyNumberFormat="1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/>
      <protection/>
    </xf>
    <xf numFmtId="1" fontId="5" fillId="0" borderId="10" xfId="60" applyNumberFormat="1" applyFont="1" applyBorder="1" applyAlignment="1">
      <alignment horizontal="center" vertical="center" wrapText="1"/>
      <protection/>
    </xf>
    <xf numFmtId="172" fontId="5" fillId="0" borderId="10" xfId="41" applyNumberFormat="1" applyFont="1" applyFill="1" applyBorder="1" applyAlignment="1">
      <alignment horizontal="right" vertical="center"/>
    </xf>
    <xf numFmtId="1" fontId="5" fillId="0" borderId="10" xfId="60" applyNumberFormat="1" applyFont="1" applyBorder="1" applyAlignment="1">
      <alignment horizontal="right" vertical="center"/>
      <protection/>
    </xf>
    <xf numFmtId="1" fontId="5" fillId="0" borderId="0" xfId="60" applyNumberFormat="1" applyFont="1" applyAlignment="1">
      <alignment vertical="center"/>
      <protection/>
    </xf>
    <xf numFmtId="1" fontId="5" fillId="0" borderId="10" xfId="60" applyNumberFormat="1" applyFont="1" applyBorder="1" applyAlignment="1" quotePrefix="1">
      <alignment horizontal="center" vertical="center"/>
      <protection/>
    </xf>
    <xf numFmtId="3" fontId="5" fillId="0" borderId="10" xfId="60" applyNumberFormat="1" applyFont="1" applyBorder="1" applyAlignment="1" quotePrefix="1">
      <alignment horizontal="right" vertical="center" wrapText="1"/>
      <protection/>
    </xf>
    <xf numFmtId="1" fontId="5" fillId="0" borderId="10" xfId="60" applyNumberFormat="1" applyFont="1" applyBorder="1" applyAlignment="1">
      <alignment horizontal="center" vertical="center"/>
      <protection/>
    </xf>
    <xf numFmtId="172" fontId="5" fillId="0" borderId="10" xfId="41" applyNumberFormat="1" applyFont="1" applyFill="1" applyBorder="1" applyAlignment="1" quotePrefix="1">
      <alignment horizontal="right" vertical="center" wrapText="1"/>
    </xf>
    <xf numFmtId="49" fontId="5" fillId="0" borderId="0" xfId="60" applyNumberFormat="1" applyFont="1" applyAlignment="1">
      <alignment horizontal="center" vertical="center"/>
      <protection/>
    </xf>
    <xf numFmtId="1" fontId="5" fillId="0" borderId="0" xfId="60" applyNumberFormat="1" applyFont="1" applyAlignment="1">
      <alignment vertical="center" wrapText="1"/>
      <protection/>
    </xf>
    <xf numFmtId="1" fontId="5" fillId="0" borderId="0" xfId="60" applyNumberFormat="1" applyFont="1" applyAlignment="1">
      <alignment horizontal="center" vertical="center" wrapText="1"/>
      <protection/>
    </xf>
    <xf numFmtId="1" fontId="5" fillId="0" borderId="0" xfId="60" applyNumberFormat="1" applyFont="1" applyAlignment="1">
      <alignment horizontal="right" vertical="center"/>
      <protection/>
    </xf>
    <xf numFmtId="1" fontId="5" fillId="0" borderId="0" xfId="60" applyNumberFormat="1" applyFont="1" applyAlignment="1">
      <alignment horizontal="left" vertical="center" wrapText="1"/>
      <protection/>
    </xf>
    <xf numFmtId="49" fontId="5" fillId="0" borderId="0" xfId="60" applyNumberFormat="1" applyFont="1" applyAlignment="1">
      <alignment vertical="center"/>
      <protection/>
    </xf>
    <xf numFmtId="3" fontId="5" fillId="33" borderId="10" xfId="44" applyNumberFormat="1" applyFont="1" applyFill="1" applyBorder="1" applyAlignment="1">
      <alignment horizontal="right" vertical="center" wrapText="1"/>
    </xf>
    <xf numFmtId="175" fontId="5" fillId="33" borderId="10" xfId="43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3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10" fillId="33" borderId="10" xfId="58" applyFont="1" applyFill="1" applyBorder="1" applyAlignment="1">
      <alignment horizontal="justify" vertical="center" wrapText="1"/>
      <protection/>
    </xf>
    <xf numFmtId="0" fontId="53" fillId="0" borderId="10" xfId="0" applyFont="1" applyBorder="1" applyAlignment="1">
      <alignment/>
    </xf>
    <xf numFmtId="172" fontId="53" fillId="0" borderId="10" xfId="0" applyNumberFormat="1" applyFont="1" applyBorder="1" applyAlignment="1">
      <alignment vertical="center"/>
    </xf>
    <xf numFmtId="172" fontId="10" fillId="0" borderId="10" xfId="41" applyNumberFormat="1" applyFont="1" applyFill="1" applyBorder="1" applyAlignment="1">
      <alignment horizontal="right" vertical="center"/>
    </xf>
    <xf numFmtId="0" fontId="11" fillId="33" borderId="10" xfId="58" applyFont="1" applyFill="1" applyBorder="1" applyAlignment="1">
      <alignment horizontal="justify" vertical="center" wrapText="1"/>
      <protection/>
    </xf>
    <xf numFmtId="172" fontId="55" fillId="0" borderId="10" xfId="0" applyNumberFormat="1" applyFont="1" applyBorder="1" applyAlignment="1">
      <alignment vertical="center"/>
    </xf>
    <xf numFmtId="0" fontId="10" fillId="0" borderId="10" xfId="59" applyFont="1" applyBorder="1" applyAlignment="1">
      <alignment horizontal="justify" vertical="center" wrapText="1"/>
      <protection/>
    </xf>
    <xf numFmtId="172" fontId="53" fillId="0" borderId="10" xfId="41" applyNumberFormat="1" applyFont="1" applyBorder="1" applyAlignment="1">
      <alignment vertical="center"/>
    </xf>
    <xf numFmtId="172" fontId="53" fillId="0" borderId="10" xfId="41" applyNumberFormat="1" applyFont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49" fontId="5" fillId="0" borderId="10" xfId="60" applyNumberFormat="1" applyFont="1" applyBorder="1" applyAlignment="1">
      <alignment horizontal="center" vertical="center" wrapText="1"/>
      <protection/>
    </xf>
    <xf numFmtId="3" fontId="5" fillId="0" borderId="10" xfId="60" applyNumberFormat="1" applyFont="1" applyBorder="1" applyAlignment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horizontal="center" vertical="center" wrapText="1"/>
      <protection/>
    </xf>
    <xf numFmtId="3" fontId="5" fillId="0" borderId="13" xfId="60" applyNumberFormat="1" applyFont="1" applyBorder="1" applyAlignment="1">
      <alignment horizontal="center" vertical="center" wrapText="1"/>
      <protection/>
    </xf>
    <xf numFmtId="3" fontId="5" fillId="0" borderId="14" xfId="60" applyNumberFormat="1" applyFont="1" applyBorder="1" applyAlignment="1">
      <alignment horizontal="center" vertical="center" wrapText="1"/>
      <protection/>
    </xf>
    <xf numFmtId="3" fontId="5" fillId="0" borderId="15" xfId="60" applyNumberFormat="1" applyFont="1" applyBorder="1" applyAlignment="1">
      <alignment horizontal="center" vertical="center" wrapText="1"/>
      <protection/>
    </xf>
    <xf numFmtId="3" fontId="5" fillId="0" borderId="16" xfId="60" applyNumberFormat="1" applyFont="1" applyBorder="1" applyAlignment="1">
      <alignment horizontal="center" vertical="center" wrapText="1"/>
      <protection/>
    </xf>
    <xf numFmtId="3" fontId="5" fillId="0" borderId="17" xfId="60" applyNumberFormat="1" applyFont="1" applyBorder="1" applyAlignment="1">
      <alignment horizontal="center" vertical="center" wrapText="1"/>
      <protection/>
    </xf>
    <xf numFmtId="3" fontId="5" fillId="0" borderId="18" xfId="60" applyNumberFormat="1" applyFont="1" applyBorder="1" applyAlignment="1">
      <alignment horizontal="center" vertical="center" wrapText="1"/>
      <protection/>
    </xf>
    <xf numFmtId="3" fontId="5" fillId="0" borderId="19" xfId="60" applyNumberFormat="1" applyFont="1" applyBorder="1" applyAlignment="1">
      <alignment horizontal="center" vertical="center" wrapText="1"/>
      <protection/>
    </xf>
    <xf numFmtId="3" fontId="5" fillId="0" borderId="20" xfId="60" applyNumberFormat="1" applyFont="1" applyBorder="1" applyAlignment="1">
      <alignment horizontal="center" vertical="center" wrapText="1"/>
      <protection/>
    </xf>
    <xf numFmtId="0" fontId="60" fillId="0" borderId="18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/>
    </xf>
    <xf numFmtId="0" fontId="7" fillId="0" borderId="10" xfId="59" applyFont="1" applyBorder="1" applyAlignment="1">
      <alignment horizontal="center" vertical="center" wrapText="1"/>
      <protection/>
    </xf>
    <xf numFmtId="3" fontId="5" fillId="0" borderId="22" xfId="60" applyNumberFormat="1" applyFont="1" applyBorder="1" applyAlignment="1">
      <alignment horizontal="center" vertical="center" wrapText="1"/>
      <protection/>
    </xf>
    <xf numFmtId="3" fontId="5" fillId="0" borderId="23" xfId="60" applyNumberFormat="1" applyFont="1" applyBorder="1" applyAlignment="1">
      <alignment horizontal="center" vertical="center" wrapText="1"/>
      <protection/>
    </xf>
    <xf numFmtId="3" fontId="5" fillId="0" borderId="24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Alignment="1">
      <alignment horizontal="left" vertical="center" wrapText="1"/>
      <protection/>
    </xf>
    <xf numFmtId="3" fontId="4" fillId="0" borderId="10" xfId="60" applyNumberFormat="1" applyFont="1" applyBorder="1" applyAlignment="1">
      <alignment horizontal="center" vertical="center" wrapText="1"/>
      <protection/>
    </xf>
    <xf numFmtId="1" fontId="34" fillId="0" borderId="0" xfId="60" applyNumberFormat="1" applyFont="1" applyAlignment="1">
      <alignment horizontal="center" vertical="center" wrapText="1"/>
      <protection/>
    </xf>
    <xf numFmtId="1" fontId="35" fillId="0" borderId="0" xfId="60" applyNumberFormat="1" applyFont="1" applyAlignment="1">
      <alignment horizontal="center" vertical="center" wrapText="1"/>
      <protection/>
    </xf>
    <xf numFmtId="1" fontId="35" fillId="0" borderId="19" xfId="60" applyNumberFormat="1" applyFont="1" applyBorder="1" applyAlignment="1">
      <alignment horizontal="right" vertical="center"/>
      <protection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58" fillId="0" borderId="19" xfId="0" applyFont="1" applyBorder="1" applyAlignment="1">
      <alignment horizontal="right"/>
    </xf>
    <xf numFmtId="0" fontId="59" fillId="0" borderId="0" xfId="0" applyFont="1" applyAlignment="1">
      <alignment horizontal="right" vertical="center"/>
    </xf>
    <xf numFmtId="1" fontId="34" fillId="0" borderId="0" xfId="60" applyNumberFormat="1" applyFont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" xfId="43"/>
    <cellStyle name="Comma 6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9" xfId="57"/>
    <cellStyle name="Normal 19 2" xfId="58"/>
    <cellStyle name="Normal 2" xfId="59"/>
    <cellStyle name="Normal_Bieu mau (CV 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70" zoomScaleNormal="70" zoomScaleSheetLayoutView="70" zoomScalePageLayoutView="0" workbookViewId="0" topLeftCell="A1">
      <selection activeCell="J6" sqref="J6:J9"/>
    </sheetView>
  </sheetViews>
  <sheetFormatPr defaultColWidth="8.7109375" defaultRowHeight="15"/>
  <cols>
    <col min="1" max="1" width="4.28125" style="47" customWidth="1"/>
    <col min="2" max="2" width="57.421875" style="47" customWidth="1"/>
    <col min="3" max="3" width="10.8515625" style="47" customWidth="1"/>
    <col min="4" max="4" width="11.28125" style="47" customWidth="1"/>
    <col min="5" max="5" width="10.421875" style="47" bestFit="1" customWidth="1"/>
    <col min="6" max="6" width="11.57421875" style="47" customWidth="1"/>
    <col min="7" max="7" width="10.421875" style="47" customWidth="1"/>
    <col min="8" max="8" width="10.8515625" style="47" customWidth="1"/>
    <col min="9" max="9" width="8.7109375" style="47" customWidth="1"/>
    <col min="10" max="10" width="9.140625" style="47" customWidth="1"/>
    <col min="11" max="11" width="9.57421875" style="47" customWidth="1"/>
    <col min="12" max="12" width="8.7109375" style="47" customWidth="1"/>
    <col min="13" max="13" width="9.421875" style="47" bestFit="1" customWidth="1"/>
    <col min="14" max="14" width="11.28125" style="47" customWidth="1"/>
    <col min="15" max="15" width="8.57421875" style="47" customWidth="1"/>
    <col min="16" max="16" width="19.28125" style="47" customWidth="1"/>
    <col min="17" max="16384" width="8.7109375" style="47" customWidth="1"/>
  </cols>
  <sheetData>
    <row r="1" spans="1:16" ht="20.25" customHeight="1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44.25" customHeight="1">
      <c r="A2" s="70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>
      <c r="A3" s="71" t="str">
        <f>+'NSDP cấp Huyện'!A3:AG3</f>
        <v>(kèm theo Nghị quyết số               /NQ-HĐND ngày               /11/2023 của HĐND huyện Tủa Chùa)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1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21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 t="s">
        <v>96</v>
      </c>
      <c r="O5" s="103"/>
      <c r="P5" s="103"/>
    </row>
    <row r="6" spans="1:16" ht="40.5" customHeight="1">
      <c r="A6" s="100" t="s">
        <v>1</v>
      </c>
      <c r="B6" s="67" t="s">
        <v>2</v>
      </c>
      <c r="C6" s="67" t="s">
        <v>7</v>
      </c>
      <c r="D6" s="67"/>
      <c r="E6" s="67"/>
      <c r="F6" s="68" t="s">
        <v>69</v>
      </c>
      <c r="G6" s="68"/>
      <c r="H6" s="68"/>
      <c r="I6" s="68"/>
      <c r="J6" s="73" t="s">
        <v>70</v>
      </c>
      <c r="K6" s="73" t="s">
        <v>71</v>
      </c>
      <c r="L6" s="68" t="s">
        <v>72</v>
      </c>
      <c r="M6" s="68"/>
      <c r="N6" s="68"/>
      <c r="O6" s="68"/>
      <c r="P6" s="67" t="s">
        <v>12</v>
      </c>
    </row>
    <row r="7" spans="1:16" ht="35.25" customHeight="1">
      <c r="A7" s="100"/>
      <c r="B7" s="67"/>
      <c r="C7" s="68" t="s">
        <v>73</v>
      </c>
      <c r="D7" s="67" t="s">
        <v>74</v>
      </c>
      <c r="E7" s="67"/>
      <c r="F7" s="68" t="s">
        <v>18</v>
      </c>
      <c r="G7" s="68" t="s">
        <v>22</v>
      </c>
      <c r="H7" s="68" t="s">
        <v>75</v>
      </c>
      <c r="I7" s="68"/>
      <c r="J7" s="73"/>
      <c r="K7" s="73"/>
      <c r="L7" s="68" t="s">
        <v>18</v>
      </c>
      <c r="M7" s="68" t="s">
        <v>75</v>
      </c>
      <c r="N7" s="68"/>
      <c r="O7" s="68"/>
      <c r="P7" s="67"/>
    </row>
    <row r="8" spans="1:16" ht="22.5" customHeight="1">
      <c r="A8" s="100"/>
      <c r="B8" s="67"/>
      <c r="C8" s="68"/>
      <c r="D8" s="68" t="s">
        <v>18</v>
      </c>
      <c r="E8" s="68" t="s">
        <v>76</v>
      </c>
      <c r="F8" s="68"/>
      <c r="G8" s="68"/>
      <c r="H8" s="67" t="s">
        <v>77</v>
      </c>
      <c r="I8" s="67"/>
      <c r="J8" s="73"/>
      <c r="K8" s="73"/>
      <c r="L8" s="68"/>
      <c r="M8" s="68" t="s">
        <v>22</v>
      </c>
      <c r="N8" s="67" t="s">
        <v>77</v>
      </c>
      <c r="O8" s="67"/>
      <c r="P8" s="67"/>
    </row>
    <row r="9" spans="1:16" ht="90.75" customHeight="1">
      <c r="A9" s="100"/>
      <c r="B9" s="67"/>
      <c r="C9" s="68"/>
      <c r="D9" s="68"/>
      <c r="E9" s="68"/>
      <c r="F9" s="68"/>
      <c r="G9" s="68"/>
      <c r="H9" s="64" t="s">
        <v>78</v>
      </c>
      <c r="I9" s="64" t="s">
        <v>25</v>
      </c>
      <c r="J9" s="73"/>
      <c r="K9" s="73"/>
      <c r="L9" s="68"/>
      <c r="M9" s="68"/>
      <c r="N9" s="64" t="s">
        <v>78</v>
      </c>
      <c r="O9" s="64" t="s">
        <v>25</v>
      </c>
      <c r="P9" s="67"/>
    </row>
    <row r="10" spans="1:16" s="52" customFormat="1" ht="45" customHeight="1">
      <c r="A10" s="48"/>
      <c r="B10" s="49" t="s">
        <v>79</v>
      </c>
      <c r="C10" s="48"/>
      <c r="D10" s="50">
        <f>+D11+D13+D15</f>
        <v>12360</v>
      </c>
      <c r="E10" s="50">
        <f>+E11+E13+E15</f>
        <v>12360</v>
      </c>
      <c r="F10" s="50">
        <f>+F11+F13+F15</f>
        <v>4000</v>
      </c>
      <c r="G10" s="50">
        <f>+G11+G13+G15</f>
        <v>4000</v>
      </c>
      <c r="H10" s="50"/>
      <c r="I10" s="50"/>
      <c r="J10" s="50">
        <f>+J11+J13+J15</f>
        <v>8360</v>
      </c>
      <c r="K10" s="50">
        <f>+K11+K13+K15</f>
        <v>1500</v>
      </c>
      <c r="L10" s="50">
        <f>+L11+L13+L15</f>
        <v>10860</v>
      </c>
      <c r="M10" s="50">
        <f>+M11+M13+M15</f>
        <v>10860</v>
      </c>
      <c r="N10" s="50"/>
      <c r="O10" s="50"/>
      <c r="P10" s="51"/>
    </row>
    <row r="11" spans="1:16" s="53" customFormat="1" ht="45" customHeight="1">
      <c r="A11" s="49" t="s">
        <v>80</v>
      </c>
      <c r="B11" s="59" t="s">
        <v>88</v>
      </c>
      <c r="C11" s="48"/>
      <c r="D11" s="50">
        <f>SUM(D12:D12)</f>
        <v>6860</v>
      </c>
      <c r="E11" s="50">
        <f>SUM(E12:E12)</f>
        <v>6860</v>
      </c>
      <c r="F11" s="50">
        <f>SUM(F12:F12)</f>
        <v>0</v>
      </c>
      <c r="G11" s="50">
        <f>SUM(G12:G12)</f>
        <v>0</v>
      </c>
      <c r="H11" s="50"/>
      <c r="I11" s="50"/>
      <c r="J11" s="50">
        <f>SUM(J12:J12)</f>
        <v>6860</v>
      </c>
      <c r="K11" s="50">
        <f>SUM(K12:K12)</f>
        <v>0</v>
      </c>
      <c r="L11" s="50">
        <f>SUM(L12:L12)</f>
        <v>6860</v>
      </c>
      <c r="M11" s="50">
        <f>SUM(M12:M12)</f>
        <v>6860</v>
      </c>
      <c r="N11" s="50"/>
      <c r="O11" s="50"/>
      <c r="P11" s="51"/>
    </row>
    <row r="12" spans="1:16" ht="78" customHeight="1">
      <c r="A12" s="54"/>
      <c r="B12" s="55" t="s">
        <v>94</v>
      </c>
      <c r="C12" s="56"/>
      <c r="D12" s="57">
        <f>+E12</f>
        <v>6860</v>
      </c>
      <c r="E12" s="57">
        <v>6860</v>
      </c>
      <c r="F12" s="57">
        <f>+G12</f>
        <v>0</v>
      </c>
      <c r="G12" s="58"/>
      <c r="H12" s="56"/>
      <c r="I12" s="56"/>
      <c r="J12" s="57">
        <f>+E12</f>
        <v>6860</v>
      </c>
      <c r="K12" s="57">
        <f>+F12</f>
        <v>0</v>
      </c>
      <c r="L12" s="57">
        <f>+M12</f>
        <v>6860</v>
      </c>
      <c r="M12" s="57">
        <f>+J12</f>
        <v>6860</v>
      </c>
      <c r="N12" s="57"/>
      <c r="O12" s="57"/>
      <c r="P12" s="46" t="s">
        <v>89</v>
      </c>
    </row>
    <row r="13" spans="1:16" s="53" customFormat="1" ht="45" customHeight="1">
      <c r="A13" s="49" t="s">
        <v>81</v>
      </c>
      <c r="B13" s="59" t="s">
        <v>90</v>
      </c>
      <c r="C13" s="51"/>
      <c r="D13" s="60">
        <f>+D14</f>
        <v>1500</v>
      </c>
      <c r="E13" s="60">
        <f aca="true" t="shared" si="0" ref="E13:O13">+E14</f>
        <v>1500</v>
      </c>
      <c r="F13" s="60">
        <f t="shared" si="0"/>
        <v>1500</v>
      </c>
      <c r="G13" s="60">
        <f t="shared" si="0"/>
        <v>1500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1500</v>
      </c>
      <c r="L13" s="60">
        <f t="shared" si="0"/>
        <v>0</v>
      </c>
      <c r="M13" s="60">
        <f t="shared" si="0"/>
        <v>0</v>
      </c>
      <c r="N13" s="60">
        <f t="shared" si="0"/>
        <v>0</v>
      </c>
      <c r="O13" s="60">
        <f t="shared" si="0"/>
        <v>0</v>
      </c>
      <c r="P13" s="51"/>
    </row>
    <row r="14" spans="1:16" ht="59.25" customHeight="1">
      <c r="A14" s="54"/>
      <c r="B14" s="61" t="s">
        <v>83</v>
      </c>
      <c r="C14" s="56"/>
      <c r="D14" s="57">
        <f>+E14</f>
        <v>1500</v>
      </c>
      <c r="E14" s="58">
        <v>1500</v>
      </c>
      <c r="F14" s="57">
        <f>+G14</f>
        <v>1500</v>
      </c>
      <c r="G14" s="58">
        <v>1500</v>
      </c>
      <c r="H14" s="56"/>
      <c r="I14" s="56"/>
      <c r="J14" s="56"/>
      <c r="K14" s="57">
        <v>1500</v>
      </c>
      <c r="L14" s="57">
        <f>+M14</f>
        <v>0</v>
      </c>
      <c r="M14" s="57">
        <f>+F14-K14</f>
        <v>0</v>
      </c>
      <c r="N14" s="56"/>
      <c r="O14" s="56"/>
      <c r="P14" s="46" t="s">
        <v>91</v>
      </c>
    </row>
    <row r="15" spans="1:16" s="53" customFormat="1" ht="45" customHeight="1">
      <c r="A15" s="49" t="s">
        <v>82</v>
      </c>
      <c r="B15" s="59" t="s">
        <v>92</v>
      </c>
      <c r="C15" s="51"/>
      <c r="D15" s="60">
        <f aca="true" t="shared" si="1" ref="D15:O15">SUM(D16:D16)</f>
        <v>4000</v>
      </c>
      <c r="E15" s="60">
        <f t="shared" si="1"/>
        <v>4000</v>
      </c>
      <c r="F15" s="60">
        <f t="shared" si="1"/>
        <v>2500</v>
      </c>
      <c r="G15" s="60">
        <f t="shared" si="1"/>
        <v>2500</v>
      </c>
      <c r="H15" s="60">
        <f t="shared" si="1"/>
        <v>0</v>
      </c>
      <c r="I15" s="60">
        <f t="shared" si="1"/>
        <v>0</v>
      </c>
      <c r="J15" s="60">
        <f t="shared" si="1"/>
        <v>1500</v>
      </c>
      <c r="K15" s="60">
        <f t="shared" si="1"/>
        <v>0</v>
      </c>
      <c r="L15" s="60">
        <f t="shared" si="1"/>
        <v>4000</v>
      </c>
      <c r="M15" s="60">
        <f t="shared" si="1"/>
        <v>4000</v>
      </c>
      <c r="N15" s="60">
        <f t="shared" si="1"/>
        <v>0</v>
      </c>
      <c r="O15" s="60">
        <f t="shared" si="1"/>
        <v>0</v>
      </c>
      <c r="P15" s="101"/>
    </row>
    <row r="16" spans="1:16" ht="43.5" customHeight="1">
      <c r="A16" s="54"/>
      <c r="B16" s="61" t="s">
        <v>63</v>
      </c>
      <c r="C16" s="56"/>
      <c r="D16" s="62">
        <f>+E16</f>
        <v>4000</v>
      </c>
      <c r="E16" s="62">
        <v>4000</v>
      </c>
      <c r="F16" s="62">
        <f>+G16</f>
        <v>2500</v>
      </c>
      <c r="G16" s="62">
        <v>2500</v>
      </c>
      <c r="H16" s="56"/>
      <c r="I16" s="56"/>
      <c r="J16" s="62">
        <v>1500</v>
      </c>
      <c r="K16" s="63"/>
      <c r="L16" s="62">
        <f>+M16</f>
        <v>4000</v>
      </c>
      <c r="M16" s="62">
        <v>4000</v>
      </c>
      <c r="N16" s="56"/>
      <c r="O16" s="56"/>
      <c r="P16" s="56"/>
    </row>
  </sheetData>
  <sheetProtection/>
  <mergeCells count="24">
    <mergeCell ref="C6:E6"/>
    <mergeCell ref="F6:I6"/>
    <mergeCell ref="J6:J9"/>
    <mergeCell ref="K6:K9"/>
    <mergeCell ref="L7:L9"/>
    <mergeCell ref="D8:D9"/>
    <mergeCell ref="E8:E9"/>
    <mergeCell ref="H8:I8"/>
    <mergeCell ref="A1:P1"/>
    <mergeCell ref="A2:P2"/>
    <mergeCell ref="A3:P3"/>
    <mergeCell ref="N5:P5"/>
    <mergeCell ref="A6:A9"/>
    <mergeCell ref="B6:B9"/>
    <mergeCell ref="M8:M9"/>
    <mergeCell ref="N8:O8"/>
    <mergeCell ref="L6:O6"/>
    <mergeCell ref="P6:P9"/>
    <mergeCell ref="M7:O7"/>
    <mergeCell ref="C7:C9"/>
    <mergeCell ref="D7:E7"/>
    <mergeCell ref="F7:F9"/>
    <mergeCell ref="G7:G9"/>
    <mergeCell ref="H7:I7"/>
  </mergeCells>
  <printOptions/>
  <pageMargins left="0.95" right="0.2362204724409449" top="0.5511811023622047" bottom="0.35433070866141736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5"/>
  <sheetViews>
    <sheetView tabSelected="1" view="pageBreakPreview" zoomScale="70" zoomScaleNormal="60" zoomScaleSheetLayoutView="70" zoomScalePageLayoutView="0" workbookViewId="0" topLeftCell="A1">
      <selection activeCell="E32" sqref="E32"/>
    </sheetView>
  </sheetViews>
  <sheetFormatPr defaultColWidth="9.140625" defaultRowHeight="27.75" customHeight="1"/>
  <cols>
    <col min="1" max="1" width="5.140625" style="38" customWidth="1"/>
    <col min="2" max="2" width="41.57421875" style="39" customWidth="1"/>
    <col min="3" max="3" width="13.28125" style="40" customWidth="1"/>
    <col min="4" max="4" width="10.00390625" style="40" customWidth="1"/>
    <col min="5" max="5" width="10.421875" style="40" customWidth="1"/>
    <col min="6" max="6" width="9.57421875" style="40" customWidth="1"/>
    <col min="7" max="7" width="13.28125" style="40" customWidth="1"/>
    <col min="8" max="8" width="11.8515625" style="41" customWidth="1"/>
    <col min="9" max="11" width="10.8515625" style="41" customWidth="1"/>
    <col min="12" max="12" width="11.8515625" style="41" customWidth="1"/>
    <col min="13" max="13" width="12.00390625" style="41" customWidth="1"/>
    <col min="14" max="15" width="10.8515625" style="41" hidden="1" customWidth="1"/>
    <col min="16" max="17" width="10.8515625" style="41" customWidth="1"/>
    <col min="18" max="18" width="11.00390625" style="41" customWidth="1"/>
    <col min="19" max="19" width="10.8515625" style="41" customWidth="1"/>
    <col min="20" max="20" width="11.7109375" style="41" customWidth="1"/>
    <col min="21" max="21" width="14.140625" style="41" hidden="1" customWidth="1"/>
    <col min="22" max="23" width="14.00390625" style="41" hidden="1" customWidth="1"/>
    <col min="24" max="24" width="11.7109375" style="41" customWidth="1"/>
    <col min="25" max="26" width="14.140625" style="41" hidden="1" customWidth="1"/>
    <col min="27" max="27" width="14.00390625" style="41" hidden="1" customWidth="1"/>
    <col min="28" max="28" width="10.8515625" style="41" customWidth="1"/>
    <col min="29" max="29" width="11.7109375" style="41" customWidth="1"/>
    <col min="30" max="31" width="14.7109375" style="41" hidden="1" customWidth="1"/>
    <col min="32" max="32" width="14.00390625" style="41" customWidth="1"/>
    <col min="33" max="33" width="13.8515625" style="41" customWidth="1"/>
    <col min="34" max="16384" width="9.140625" style="2" customWidth="1"/>
  </cols>
  <sheetData>
    <row r="1" spans="1:33" s="1" customFormat="1" ht="27.75" customHeight="1">
      <c r="A1" s="105" t="s">
        <v>86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46.5" customHeight="1">
      <c r="A2" s="97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ht="27.75" customHeight="1">
      <c r="A3" s="98" t="s">
        <v>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s="3" customFormat="1" ht="27.7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s="4" customFormat="1" ht="27.75" customHeight="1">
      <c r="A5" s="74" t="s">
        <v>1</v>
      </c>
      <c r="B5" s="75" t="s">
        <v>2</v>
      </c>
      <c r="C5" s="75" t="s">
        <v>3</v>
      </c>
      <c r="D5" s="75" t="s">
        <v>4</v>
      </c>
      <c r="E5" s="75" t="s">
        <v>5</v>
      </c>
      <c r="F5" s="75" t="s">
        <v>6</v>
      </c>
      <c r="G5" s="75" t="s">
        <v>7</v>
      </c>
      <c r="H5" s="75"/>
      <c r="I5" s="75"/>
      <c r="J5" s="76" t="s">
        <v>8</v>
      </c>
      <c r="K5" s="77"/>
      <c r="L5" s="77"/>
      <c r="M5" s="77"/>
      <c r="N5" s="77"/>
      <c r="O5" s="77"/>
      <c r="P5" s="77"/>
      <c r="Q5" s="78"/>
      <c r="R5" s="79" t="s">
        <v>9</v>
      </c>
      <c r="S5" s="80"/>
      <c r="T5" s="83" t="s">
        <v>10</v>
      </c>
      <c r="U5" s="83"/>
      <c r="V5" s="83"/>
      <c r="W5" s="83"/>
      <c r="X5" s="83"/>
      <c r="Y5" s="83"/>
      <c r="Z5" s="83"/>
      <c r="AA5" s="80"/>
      <c r="AB5" s="79" t="s">
        <v>11</v>
      </c>
      <c r="AC5" s="86"/>
      <c r="AD5" s="86"/>
      <c r="AE5" s="86"/>
      <c r="AF5" s="87"/>
      <c r="AG5" s="75" t="s">
        <v>12</v>
      </c>
    </row>
    <row r="6" spans="1:33" s="4" customFormat="1" ht="60" customHeight="1">
      <c r="A6" s="74"/>
      <c r="B6" s="75"/>
      <c r="C6" s="75"/>
      <c r="D6" s="75"/>
      <c r="E6" s="75"/>
      <c r="F6" s="75"/>
      <c r="G6" s="75" t="s">
        <v>13</v>
      </c>
      <c r="H6" s="75" t="s">
        <v>14</v>
      </c>
      <c r="I6" s="75"/>
      <c r="J6" s="76" t="s">
        <v>15</v>
      </c>
      <c r="K6" s="78"/>
      <c r="L6" s="76" t="s">
        <v>60</v>
      </c>
      <c r="M6" s="78"/>
      <c r="N6" s="76" t="s">
        <v>16</v>
      </c>
      <c r="O6" s="78"/>
      <c r="P6" s="76" t="s">
        <v>17</v>
      </c>
      <c r="Q6" s="78"/>
      <c r="R6" s="81"/>
      <c r="S6" s="82"/>
      <c r="T6" s="84"/>
      <c r="U6" s="84"/>
      <c r="V6" s="84"/>
      <c r="W6" s="84"/>
      <c r="X6" s="84"/>
      <c r="Y6" s="84"/>
      <c r="Z6" s="84"/>
      <c r="AA6" s="85"/>
      <c r="AB6" s="88"/>
      <c r="AC6" s="89"/>
      <c r="AD6" s="89"/>
      <c r="AE6" s="89"/>
      <c r="AF6" s="90"/>
      <c r="AG6" s="75"/>
    </row>
    <row r="7" spans="1:33" s="4" customFormat="1" ht="160.5" customHeight="1">
      <c r="A7" s="74"/>
      <c r="B7" s="75"/>
      <c r="C7" s="75"/>
      <c r="D7" s="75"/>
      <c r="E7" s="75"/>
      <c r="F7" s="75"/>
      <c r="G7" s="75"/>
      <c r="H7" s="75" t="s">
        <v>18</v>
      </c>
      <c r="I7" s="92" t="s">
        <v>19</v>
      </c>
      <c r="J7" s="75" t="s">
        <v>18</v>
      </c>
      <c r="K7" s="92" t="s">
        <v>19</v>
      </c>
      <c r="L7" s="75" t="s">
        <v>18</v>
      </c>
      <c r="M7" s="92" t="s">
        <v>19</v>
      </c>
      <c r="N7" s="75" t="s">
        <v>18</v>
      </c>
      <c r="O7" s="92" t="s">
        <v>19</v>
      </c>
      <c r="P7" s="75" t="s">
        <v>18</v>
      </c>
      <c r="Q7" s="92" t="s">
        <v>19</v>
      </c>
      <c r="R7" s="75" t="s">
        <v>18</v>
      </c>
      <c r="S7" s="92" t="s">
        <v>19</v>
      </c>
      <c r="T7" s="76" t="s">
        <v>20</v>
      </c>
      <c r="U7" s="77"/>
      <c r="V7" s="77"/>
      <c r="W7" s="78"/>
      <c r="X7" s="75" t="s">
        <v>21</v>
      </c>
      <c r="Y7" s="75"/>
      <c r="Z7" s="75"/>
      <c r="AA7" s="75"/>
      <c r="AB7" s="75" t="s">
        <v>18</v>
      </c>
      <c r="AC7" s="75" t="s">
        <v>19</v>
      </c>
      <c r="AD7" s="75"/>
      <c r="AE7" s="75"/>
      <c r="AF7" s="75"/>
      <c r="AG7" s="75"/>
    </row>
    <row r="8" spans="1:33" s="4" customFormat="1" ht="27.75" customHeight="1">
      <c r="A8" s="74"/>
      <c r="B8" s="75"/>
      <c r="C8" s="75"/>
      <c r="D8" s="75"/>
      <c r="E8" s="75"/>
      <c r="F8" s="75"/>
      <c r="G8" s="75"/>
      <c r="H8" s="75"/>
      <c r="I8" s="93"/>
      <c r="J8" s="75"/>
      <c r="K8" s="93"/>
      <c r="L8" s="75"/>
      <c r="M8" s="93"/>
      <c r="N8" s="75"/>
      <c r="O8" s="93"/>
      <c r="P8" s="75"/>
      <c r="Q8" s="93"/>
      <c r="R8" s="75"/>
      <c r="S8" s="93"/>
      <c r="T8" s="92" t="s">
        <v>22</v>
      </c>
      <c r="U8" s="96" t="s">
        <v>23</v>
      </c>
      <c r="V8" s="96"/>
      <c r="W8" s="96"/>
      <c r="X8" s="92" t="s">
        <v>22</v>
      </c>
      <c r="Y8" s="96" t="s">
        <v>23</v>
      </c>
      <c r="Z8" s="96"/>
      <c r="AA8" s="96"/>
      <c r="AB8" s="75"/>
      <c r="AC8" s="92" t="s">
        <v>22</v>
      </c>
      <c r="AD8" s="96" t="s">
        <v>23</v>
      </c>
      <c r="AE8" s="96"/>
      <c r="AF8" s="96"/>
      <c r="AG8" s="75"/>
    </row>
    <row r="9" spans="1:33" s="4" customFormat="1" ht="60" customHeight="1">
      <c r="A9" s="74"/>
      <c r="B9" s="75"/>
      <c r="C9" s="75"/>
      <c r="D9" s="75"/>
      <c r="E9" s="75"/>
      <c r="F9" s="75"/>
      <c r="G9" s="75"/>
      <c r="H9" s="91"/>
      <c r="I9" s="94"/>
      <c r="J9" s="91"/>
      <c r="K9" s="94"/>
      <c r="L9" s="91"/>
      <c r="M9" s="94"/>
      <c r="N9" s="91"/>
      <c r="O9" s="94"/>
      <c r="P9" s="91"/>
      <c r="Q9" s="94"/>
      <c r="R9" s="91"/>
      <c r="S9" s="94"/>
      <c r="T9" s="94"/>
      <c r="U9" s="5" t="s">
        <v>24</v>
      </c>
      <c r="V9" s="5" t="s">
        <v>25</v>
      </c>
      <c r="W9" s="5" t="s">
        <v>26</v>
      </c>
      <c r="X9" s="94"/>
      <c r="Y9" s="5" t="s">
        <v>24</v>
      </c>
      <c r="Z9" s="5" t="s">
        <v>25</v>
      </c>
      <c r="AA9" s="5" t="s">
        <v>26</v>
      </c>
      <c r="AB9" s="91"/>
      <c r="AC9" s="94"/>
      <c r="AD9" s="5" t="s">
        <v>24</v>
      </c>
      <c r="AE9" s="5" t="s">
        <v>25</v>
      </c>
      <c r="AF9" s="5" t="s">
        <v>26</v>
      </c>
      <c r="AG9" s="75"/>
    </row>
    <row r="10" spans="1:33" s="8" customFormat="1" ht="27.75" customHeight="1">
      <c r="A10" s="6">
        <v>1</v>
      </c>
      <c r="B10" s="7">
        <v>2</v>
      </c>
      <c r="C10" s="6">
        <v>3</v>
      </c>
      <c r="D10" s="7">
        <v>4</v>
      </c>
      <c r="E10" s="6">
        <v>5</v>
      </c>
      <c r="F10" s="7">
        <v>6</v>
      </c>
      <c r="G10" s="6">
        <v>7</v>
      </c>
      <c r="H10" s="7">
        <v>8</v>
      </c>
      <c r="I10" s="6">
        <v>9</v>
      </c>
      <c r="J10" s="7">
        <v>10</v>
      </c>
      <c r="K10" s="6">
        <v>11</v>
      </c>
      <c r="L10" s="6">
        <v>12</v>
      </c>
      <c r="M10" s="7">
        <v>13</v>
      </c>
      <c r="N10" s="6">
        <v>14</v>
      </c>
      <c r="O10" s="6">
        <v>15</v>
      </c>
      <c r="P10" s="7">
        <v>14</v>
      </c>
      <c r="Q10" s="6">
        <v>15</v>
      </c>
      <c r="R10" s="6">
        <v>16</v>
      </c>
      <c r="S10" s="7">
        <v>17</v>
      </c>
      <c r="T10" s="6">
        <v>18</v>
      </c>
      <c r="U10" s="6">
        <v>19</v>
      </c>
      <c r="V10" s="7">
        <v>20</v>
      </c>
      <c r="W10" s="6">
        <v>21</v>
      </c>
      <c r="X10" s="6">
        <v>19</v>
      </c>
      <c r="Y10" s="7">
        <v>23</v>
      </c>
      <c r="Z10" s="6">
        <v>24</v>
      </c>
      <c r="AA10" s="6">
        <v>25</v>
      </c>
      <c r="AB10" s="7">
        <v>20</v>
      </c>
      <c r="AC10" s="6">
        <v>21</v>
      </c>
      <c r="AD10" s="6">
        <v>28</v>
      </c>
      <c r="AE10" s="7">
        <v>29</v>
      </c>
      <c r="AF10" s="6">
        <v>22</v>
      </c>
      <c r="AG10" s="6">
        <v>23</v>
      </c>
    </row>
    <row r="11" spans="1:33" s="8" customFormat="1" ht="37.5" customHeight="1">
      <c r="A11" s="9"/>
      <c r="B11" s="10" t="s">
        <v>27</v>
      </c>
      <c r="C11" s="7"/>
      <c r="D11" s="7"/>
      <c r="E11" s="7"/>
      <c r="F11" s="7"/>
      <c r="G11" s="7"/>
      <c r="H11" s="11">
        <f>+H12</f>
        <v>193809</v>
      </c>
      <c r="I11" s="11">
        <f aca="true" t="shared" si="0" ref="I11:AF11">+I12</f>
        <v>62287</v>
      </c>
      <c r="J11" s="11">
        <f t="shared" si="0"/>
        <v>9702</v>
      </c>
      <c r="K11" s="11">
        <f t="shared" si="0"/>
        <v>9702</v>
      </c>
      <c r="L11" s="11">
        <f t="shared" si="0"/>
        <v>7174.682</v>
      </c>
      <c r="M11" s="11">
        <f t="shared" si="0"/>
        <v>7174.682</v>
      </c>
      <c r="N11" s="11">
        <f t="shared" si="0"/>
        <v>6698.054</v>
      </c>
      <c r="O11" s="11">
        <f t="shared" si="0"/>
        <v>6698.054</v>
      </c>
      <c r="P11" s="11">
        <f t="shared" si="0"/>
        <v>9702</v>
      </c>
      <c r="Q11" s="11">
        <f t="shared" si="0"/>
        <v>9702</v>
      </c>
      <c r="R11" s="11">
        <f t="shared" si="0"/>
        <v>20261</v>
      </c>
      <c r="S11" s="11">
        <f t="shared" si="0"/>
        <v>20261</v>
      </c>
      <c r="T11" s="11">
        <f t="shared" si="0"/>
        <v>62287</v>
      </c>
      <c r="U11" s="11">
        <f t="shared" si="0"/>
        <v>0</v>
      </c>
      <c r="V11" s="11">
        <f t="shared" si="0"/>
        <v>0</v>
      </c>
      <c r="W11" s="11">
        <f t="shared" si="0"/>
        <v>0</v>
      </c>
      <c r="X11" s="11">
        <f t="shared" si="0"/>
        <v>20261</v>
      </c>
      <c r="Y11" s="11">
        <f t="shared" si="0"/>
        <v>0</v>
      </c>
      <c r="Z11" s="11">
        <f t="shared" si="0"/>
        <v>0</v>
      </c>
      <c r="AA11" s="11">
        <f t="shared" si="0"/>
        <v>0</v>
      </c>
      <c r="AB11" s="11">
        <f t="shared" si="0"/>
        <v>18009</v>
      </c>
      <c r="AC11" s="11">
        <f t="shared" si="0"/>
        <v>18009</v>
      </c>
      <c r="AD11" s="11">
        <f t="shared" si="0"/>
        <v>1380</v>
      </c>
      <c r="AE11" s="11">
        <f t="shared" si="0"/>
        <v>1380</v>
      </c>
      <c r="AF11" s="11">
        <f t="shared" si="0"/>
        <v>1380</v>
      </c>
      <c r="AG11" s="7"/>
    </row>
    <row r="12" spans="1:33" s="27" customFormat="1" ht="42.75" customHeight="1">
      <c r="A12" s="23" t="s">
        <v>43</v>
      </c>
      <c r="B12" s="12" t="s">
        <v>44</v>
      </c>
      <c r="C12" s="24"/>
      <c r="D12" s="24"/>
      <c r="E12" s="24"/>
      <c r="F12" s="24"/>
      <c r="G12" s="24"/>
      <c r="H12" s="25">
        <f aca="true" t="shared" si="1" ref="H12:AF12">+H13+H17+H19+H22</f>
        <v>193809</v>
      </c>
      <c r="I12" s="25">
        <f t="shared" si="1"/>
        <v>62287</v>
      </c>
      <c r="J12" s="25">
        <f t="shared" si="1"/>
        <v>9702</v>
      </c>
      <c r="K12" s="25">
        <f t="shared" si="1"/>
        <v>9702</v>
      </c>
      <c r="L12" s="25">
        <f t="shared" si="1"/>
        <v>7174.682</v>
      </c>
      <c r="M12" s="25">
        <f t="shared" si="1"/>
        <v>7174.682</v>
      </c>
      <c r="N12" s="25">
        <f t="shared" si="1"/>
        <v>6698.054</v>
      </c>
      <c r="O12" s="25">
        <f t="shared" si="1"/>
        <v>6698.054</v>
      </c>
      <c r="P12" s="25">
        <f t="shared" si="1"/>
        <v>9702</v>
      </c>
      <c r="Q12" s="25">
        <f t="shared" si="1"/>
        <v>9702</v>
      </c>
      <c r="R12" s="25">
        <f t="shared" si="1"/>
        <v>20261</v>
      </c>
      <c r="S12" s="25">
        <f t="shared" si="1"/>
        <v>20261</v>
      </c>
      <c r="T12" s="25">
        <f t="shared" si="1"/>
        <v>62287</v>
      </c>
      <c r="U12" s="25">
        <f t="shared" si="1"/>
        <v>0</v>
      </c>
      <c r="V12" s="25">
        <f t="shared" si="1"/>
        <v>0</v>
      </c>
      <c r="W12" s="25">
        <f t="shared" si="1"/>
        <v>0</v>
      </c>
      <c r="X12" s="25">
        <f t="shared" si="1"/>
        <v>20261</v>
      </c>
      <c r="Y12" s="25">
        <f t="shared" si="1"/>
        <v>0</v>
      </c>
      <c r="Z12" s="25">
        <f t="shared" si="1"/>
        <v>0</v>
      </c>
      <c r="AA12" s="25">
        <f t="shared" si="1"/>
        <v>0</v>
      </c>
      <c r="AB12" s="25">
        <f t="shared" si="1"/>
        <v>18009</v>
      </c>
      <c r="AC12" s="25">
        <f t="shared" si="1"/>
        <v>18009</v>
      </c>
      <c r="AD12" s="25">
        <f t="shared" si="1"/>
        <v>1380</v>
      </c>
      <c r="AE12" s="25">
        <f t="shared" si="1"/>
        <v>1380</v>
      </c>
      <c r="AF12" s="25">
        <f t="shared" si="1"/>
        <v>1380</v>
      </c>
      <c r="AG12" s="26"/>
    </row>
    <row r="13" spans="1:33" ht="61.5" customHeight="1">
      <c r="A13" s="13" t="s">
        <v>28</v>
      </c>
      <c r="B13" s="14" t="s">
        <v>29</v>
      </c>
      <c r="C13" s="17"/>
      <c r="D13" s="17"/>
      <c r="E13" s="17"/>
      <c r="F13" s="17"/>
      <c r="G13" s="17"/>
      <c r="H13" s="25">
        <f aca="true" t="shared" si="2" ref="H13:T13">SUM(H14:H16)</f>
        <v>62390</v>
      </c>
      <c r="I13" s="25">
        <f t="shared" si="2"/>
        <v>27390</v>
      </c>
      <c r="J13" s="25">
        <f t="shared" si="2"/>
        <v>9702</v>
      </c>
      <c r="K13" s="25">
        <f t="shared" si="2"/>
        <v>9702</v>
      </c>
      <c r="L13" s="25">
        <f t="shared" si="2"/>
        <v>7174.682</v>
      </c>
      <c r="M13" s="25">
        <f t="shared" si="2"/>
        <v>7174.682</v>
      </c>
      <c r="N13" s="25">
        <f t="shared" si="2"/>
        <v>6698.054</v>
      </c>
      <c r="O13" s="25">
        <f t="shared" si="2"/>
        <v>6698.054</v>
      </c>
      <c r="P13" s="25">
        <f t="shared" si="2"/>
        <v>9702</v>
      </c>
      <c r="Q13" s="25">
        <f t="shared" si="2"/>
        <v>9702</v>
      </c>
      <c r="R13" s="25">
        <f t="shared" si="2"/>
        <v>20261</v>
      </c>
      <c r="S13" s="25">
        <f t="shared" si="2"/>
        <v>20261</v>
      </c>
      <c r="T13" s="25">
        <f t="shared" si="2"/>
        <v>27390</v>
      </c>
      <c r="U13" s="25"/>
      <c r="V13" s="25"/>
      <c r="W13" s="25"/>
      <c r="X13" s="25">
        <f>SUM(X14:X16)</f>
        <v>20261</v>
      </c>
      <c r="Y13" s="25"/>
      <c r="Z13" s="25"/>
      <c r="AA13" s="25"/>
      <c r="AB13" s="25">
        <f>SUM(AB14:AB16)</f>
        <v>7129</v>
      </c>
      <c r="AC13" s="25">
        <f>SUM(AC14:AC16)</f>
        <v>7129</v>
      </c>
      <c r="AD13" s="22"/>
      <c r="AE13" s="22"/>
      <c r="AF13" s="22"/>
      <c r="AG13" s="22"/>
    </row>
    <row r="14" spans="1:33" ht="56.25" customHeight="1">
      <c r="A14" s="15" t="s">
        <v>30</v>
      </c>
      <c r="B14" s="16" t="s">
        <v>31</v>
      </c>
      <c r="C14" s="17" t="s">
        <v>32</v>
      </c>
      <c r="D14" s="17" t="s">
        <v>33</v>
      </c>
      <c r="E14" s="17"/>
      <c r="F14" s="17" t="s">
        <v>34</v>
      </c>
      <c r="G14" s="18" t="s">
        <v>35</v>
      </c>
      <c r="H14" s="19">
        <v>22400</v>
      </c>
      <c r="I14" s="20">
        <v>2400</v>
      </c>
      <c r="J14" s="21">
        <f>+K14</f>
        <v>0</v>
      </c>
      <c r="K14" s="21"/>
      <c r="L14" s="22">
        <f>+M14</f>
        <v>0</v>
      </c>
      <c r="M14" s="22"/>
      <c r="N14" s="22"/>
      <c r="O14" s="22"/>
      <c r="P14" s="21">
        <f>+Q14</f>
        <v>0</v>
      </c>
      <c r="Q14" s="21">
        <f>+K14</f>
        <v>0</v>
      </c>
      <c r="R14" s="21">
        <f>+S14</f>
        <v>500</v>
      </c>
      <c r="S14" s="44">
        <v>500</v>
      </c>
      <c r="T14" s="21">
        <f>+I14</f>
        <v>2400</v>
      </c>
      <c r="U14" s="22"/>
      <c r="V14" s="22"/>
      <c r="W14" s="22"/>
      <c r="X14" s="21">
        <f>+R14</f>
        <v>500</v>
      </c>
      <c r="Y14" s="22"/>
      <c r="Z14" s="22"/>
      <c r="AA14" s="22"/>
      <c r="AB14" s="21">
        <f>+AC14</f>
        <v>1900</v>
      </c>
      <c r="AC14" s="21">
        <f>+T14-S14</f>
        <v>1900</v>
      </c>
      <c r="AD14" s="22"/>
      <c r="AE14" s="22"/>
      <c r="AF14" s="22"/>
      <c r="AG14" s="22"/>
    </row>
    <row r="15" spans="1:33" ht="51" customHeight="1">
      <c r="A15" s="15" t="s">
        <v>36</v>
      </c>
      <c r="B15" s="16" t="s">
        <v>37</v>
      </c>
      <c r="C15" s="17" t="s">
        <v>32</v>
      </c>
      <c r="D15" s="17" t="s">
        <v>38</v>
      </c>
      <c r="E15" s="17"/>
      <c r="F15" s="17" t="s">
        <v>34</v>
      </c>
      <c r="G15" s="18" t="s">
        <v>39</v>
      </c>
      <c r="H15" s="19">
        <v>25000</v>
      </c>
      <c r="I15" s="20">
        <v>15000</v>
      </c>
      <c r="J15" s="21">
        <f>+K15</f>
        <v>6000</v>
      </c>
      <c r="K15" s="20">
        <v>6000</v>
      </c>
      <c r="L15" s="45">
        <f>+M15</f>
        <v>5169.246</v>
      </c>
      <c r="M15" s="45">
        <v>5169.246</v>
      </c>
      <c r="N15" s="21">
        <f>+O15</f>
        <v>5675.992</v>
      </c>
      <c r="O15" s="21">
        <f>506.746+M15</f>
        <v>5675.992</v>
      </c>
      <c r="P15" s="21">
        <f>+Q15</f>
        <v>6000</v>
      </c>
      <c r="Q15" s="21">
        <f>+K15</f>
        <v>6000</v>
      </c>
      <c r="R15" s="21">
        <f>+S15</f>
        <v>12149</v>
      </c>
      <c r="S15" s="44">
        <v>12149</v>
      </c>
      <c r="T15" s="21">
        <f>+I15</f>
        <v>15000</v>
      </c>
      <c r="U15" s="22"/>
      <c r="V15" s="22"/>
      <c r="W15" s="22"/>
      <c r="X15" s="21">
        <f>+R15</f>
        <v>12149</v>
      </c>
      <c r="Y15" s="22"/>
      <c r="Z15" s="22"/>
      <c r="AA15" s="22"/>
      <c r="AB15" s="21">
        <f>+AC15</f>
        <v>2851</v>
      </c>
      <c r="AC15" s="21">
        <f>+T15-S15</f>
        <v>2851</v>
      </c>
      <c r="AD15" s="22"/>
      <c r="AE15" s="22"/>
      <c r="AF15" s="22"/>
      <c r="AG15" s="22"/>
    </row>
    <row r="16" spans="1:33" ht="64.5" customHeight="1">
      <c r="A16" s="15" t="s">
        <v>40</v>
      </c>
      <c r="B16" s="16" t="s">
        <v>41</v>
      </c>
      <c r="C16" s="17" t="s">
        <v>32</v>
      </c>
      <c r="D16" s="17" t="s">
        <v>38</v>
      </c>
      <c r="E16" s="17"/>
      <c r="F16" s="17" t="s">
        <v>34</v>
      </c>
      <c r="G16" s="18" t="s">
        <v>42</v>
      </c>
      <c r="H16" s="19">
        <v>14990</v>
      </c>
      <c r="I16" s="20">
        <v>9990</v>
      </c>
      <c r="J16" s="21">
        <f>+K16</f>
        <v>3702</v>
      </c>
      <c r="K16" s="20">
        <v>3702</v>
      </c>
      <c r="L16" s="45">
        <f>+M16</f>
        <v>2005.436</v>
      </c>
      <c r="M16" s="45">
        <v>2005.436</v>
      </c>
      <c r="N16" s="21">
        <f>+O16</f>
        <v>1022.062</v>
      </c>
      <c r="O16" s="21">
        <v>1022.062</v>
      </c>
      <c r="P16" s="21">
        <f>+Q16</f>
        <v>3702</v>
      </c>
      <c r="Q16" s="21">
        <f>+K16</f>
        <v>3702</v>
      </c>
      <c r="R16" s="21">
        <f>+S16</f>
        <v>7612</v>
      </c>
      <c r="S16" s="44">
        <v>7612</v>
      </c>
      <c r="T16" s="21">
        <f>+I16</f>
        <v>9990</v>
      </c>
      <c r="U16" s="22"/>
      <c r="V16" s="22"/>
      <c r="W16" s="22"/>
      <c r="X16" s="21">
        <f>+R16</f>
        <v>7612</v>
      </c>
      <c r="Y16" s="22"/>
      <c r="Z16" s="22"/>
      <c r="AA16" s="22"/>
      <c r="AB16" s="21">
        <f>+AC16</f>
        <v>2378</v>
      </c>
      <c r="AC16" s="21">
        <f>+T16-S16</f>
        <v>2378</v>
      </c>
      <c r="AD16" s="22"/>
      <c r="AE16" s="22"/>
      <c r="AF16" s="22"/>
      <c r="AG16" s="22"/>
    </row>
    <row r="17" spans="1:33" ht="52.5" customHeight="1">
      <c r="A17" s="13" t="s">
        <v>45</v>
      </c>
      <c r="B17" s="28" t="s">
        <v>46</v>
      </c>
      <c r="C17" s="17"/>
      <c r="D17" s="17"/>
      <c r="E17" s="17"/>
      <c r="F17" s="17"/>
      <c r="G17" s="17"/>
      <c r="H17" s="25">
        <f>+H18</f>
        <v>25662</v>
      </c>
      <c r="I17" s="25">
        <f aca="true" t="shared" si="3" ref="I17:AC17">+I18</f>
        <v>5640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  <c r="Q17" s="25">
        <f t="shared" si="3"/>
        <v>0</v>
      </c>
      <c r="R17" s="25">
        <f t="shared" si="3"/>
        <v>0</v>
      </c>
      <c r="S17" s="25">
        <f t="shared" si="3"/>
        <v>0</v>
      </c>
      <c r="T17" s="25">
        <f t="shared" si="3"/>
        <v>5640</v>
      </c>
      <c r="U17" s="25">
        <f t="shared" si="3"/>
        <v>0</v>
      </c>
      <c r="V17" s="25">
        <f t="shared" si="3"/>
        <v>0</v>
      </c>
      <c r="W17" s="25">
        <f t="shared" si="3"/>
        <v>0</v>
      </c>
      <c r="X17" s="25">
        <f t="shared" si="3"/>
        <v>0</v>
      </c>
      <c r="Y17" s="25">
        <f t="shared" si="3"/>
        <v>0</v>
      </c>
      <c r="Z17" s="25">
        <f t="shared" si="3"/>
        <v>0</v>
      </c>
      <c r="AA17" s="25">
        <f t="shared" si="3"/>
        <v>0</v>
      </c>
      <c r="AB17" s="25">
        <f t="shared" si="3"/>
        <v>3200</v>
      </c>
      <c r="AC17" s="25">
        <f t="shared" si="3"/>
        <v>3200</v>
      </c>
      <c r="AD17" s="22"/>
      <c r="AE17" s="22"/>
      <c r="AF17" s="22"/>
      <c r="AG17" s="22"/>
    </row>
    <row r="18" spans="1:33" ht="72.75" customHeight="1">
      <c r="A18" s="29" t="s">
        <v>30</v>
      </c>
      <c r="B18" s="16" t="s">
        <v>61</v>
      </c>
      <c r="C18" s="17" t="s">
        <v>32</v>
      </c>
      <c r="D18" s="17" t="s">
        <v>56</v>
      </c>
      <c r="E18" s="17"/>
      <c r="F18" s="17" t="s">
        <v>47</v>
      </c>
      <c r="G18" s="17" t="s">
        <v>62</v>
      </c>
      <c r="H18" s="31">
        <v>25662</v>
      </c>
      <c r="I18" s="31">
        <v>5640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31">
        <f>+I18</f>
        <v>5640</v>
      </c>
      <c r="U18" s="25"/>
      <c r="V18" s="25"/>
      <c r="W18" s="25"/>
      <c r="X18" s="25"/>
      <c r="Y18" s="25"/>
      <c r="Z18" s="25"/>
      <c r="AA18" s="25"/>
      <c r="AB18" s="31">
        <f>+AC18</f>
        <v>3200</v>
      </c>
      <c r="AC18" s="31">
        <v>3200</v>
      </c>
      <c r="AD18" s="22"/>
      <c r="AE18" s="22"/>
      <c r="AF18" s="22"/>
      <c r="AG18" s="46" t="s">
        <v>68</v>
      </c>
    </row>
    <row r="19" spans="1:33" ht="37.5">
      <c r="A19" s="13" t="s">
        <v>48</v>
      </c>
      <c r="B19" s="28" t="s">
        <v>49</v>
      </c>
      <c r="C19" s="17"/>
      <c r="D19" s="17"/>
      <c r="E19" s="17"/>
      <c r="F19" s="17"/>
      <c r="G19" s="17"/>
      <c r="H19" s="25">
        <f>SUM(H20:H21)</f>
        <v>10860</v>
      </c>
      <c r="I19" s="25">
        <f>SUM(I20:I21)</f>
        <v>10860</v>
      </c>
      <c r="J19" s="25">
        <f aca="true" t="shared" si="4" ref="J19:AC19">SUM(J20:J21)</f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0</v>
      </c>
      <c r="Q19" s="25">
        <f t="shared" si="4"/>
        <v>0</v>
      </c>
      <c r="R19" s="25">
        <f t="shared" si="4"/>
        <v>0</v>
      </c>
      <c r="S19" s="25">
        <f t="shared" si="4"/>
        <v>0</v>
      </c>
      <c r="T19" s="25">
        <f t="shared" si="4"/>
        <v>10860</v>
      </c>
      <c r="U19" s="25">
        <f t="shared" si="4"/>
        <v>0</v>
      </c>
      <c r="V19" s="25">
        <f t="shared" si="4"/>
        <v>0</v>
      </c>
      <c r="W19" s="25">
        <f t="shared" si="4"/>
        <v>0</v>
      </c>
      <c r="X19" s="25">
        <f t="shared" si="4"/>
        <v>0</v>
      </c>
      <c r="Y19" s="25">
        <f t="shared" si="4"/>
        <v>0</v>
      </c>
      <c r="Z19" s="25">
        <f t="shared" si="4"/>
        <v>0</v>
      </c>
      <c r="AA19" s="25">
        <f t="shared" si="4"/>
        <v>0</v>
      </c>
      <c r="AB19" s="25">
        <f t="shared" si="4"/>
        <v>6300</v>
      </c>
      <c r="AC19" s="25">
        <f t="shared" si="4"/>
        <v>6300</v>
      </c>
      <c r="AD19" s="22"/>
      <c r="AE19" s="22"/>
      <c r="AF19" s="22"/>
      <c r="AG19" s="22"/>
    </row>
    <row r="20" spans="1:33" s="33" customFormat="1" ht="66.75" customHeight="1">
      <c r="A20" s="29" t="s">
        <v>30</v>
      </c>
      <c r="B20" s="16" t="s">
        <v>93</v>
      </c>
      <c r="C20" s="30" t="s">
        <v>32</v>
      </c>
      <c r="D20" s="30" t="s">
        <v>66</v>
      </c>
      <c r="E20" s="30"/>
      <c r="F20" s="30" t="s">
        <v>52</v>
      </c>
      <c r="G20" s="30"/>
      <c r="H20" s="31">
        <f>+I20</f>
        <v>6860</v>
      </c>
      <c r="I20" s="31">
        <v>6860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">
        <f>+I20</f>
        <v>6860</v>
      </c>
      <c r="U20" s="32"/>
      <c r="V20" s="32"/>
      <c r="W20" s="32"/>
      <c r="X20" s="32"/>
      <c r="Y20" s="32"/>
      <c r="Z20" s="32"/>
      <c r="AA20" s="32"/>
      <c r="AB20" s="31">
        <f>+AC20</f>
        <v>4000</v>
      </c>
      <c r="AC20" s="31">
        <v>4000</v>
      </c>
      <c r="AD20" s="32"/>
      <c r="AE20" s="32"/>
      <c r="AF20" s="32"/>
      <c r="AG20" s="22"/>
    </row>
    <row r="21" spans="1:33" s="8" customFormat="1" ht="63.75" customHeight="1">
      <c r="A21" s="34">
        <v>2</v>
      </c>
      <c r="B21" s="16" t="s">
        <v>63</v>
      </c>
      <c r="C21" s="7" t="s">
        <v>32</v>
      </c>
      <c r="D21" s="30" t="s">
        <v>51</v>
      </c>
      <c r="E21" s="7"/>
      <c r="F21" s="30" t="s">
        <v>52</v>
      </c>
      <c r="G21" s="7"/>
      <c r="H21" s="31">
        <f>+I21</f>
        <v>4000</v>
      </c>
      <c r="I21" s="31">
        <v>4000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31">
        <f>+I21</f>
        <v>4000</v>
      </c>
      <c r="U21" s="7"/>
      <c r="V21" s="7"/>
      <c r="W21" s="7"/>
      <c r="X21" s="7"/>
      <c r="Y21" s="7"/>
      <c r="Z21" s="7"/>
      <c r="AA21" s="7"/>
      <c r="AB21" s="31">
        <f>+AC21</f>
        <v>2300</v>
      </c>
      <c r="AC21" s="31">
        <v>2300</v>
      </c>
      <c r="AD21" s="7"/>
      <c r="AE21" s="7"/>
      <c r="AF21" s="7"/>
      <c r="AG21" s="22"/>
    </row>
    <row r="22" spans="1:33" ht="37.5">
      <c r="A22" s="13" t="s">
        <v>53</v>
      </c>
      <c r="B22" s="28" t="s">
        <v>54</v>
      </c>
      <c r="C22" s="17"/>
      <c r="D22" s="17"/>
      <c r="E22" s="17"/>
      <c r="F22" s="17"/>
      <c r="G22" s="17"/>
      <c r="H22" s="25">
        <f>SUM(H23:K26)</f>
        <v>94897</v>
      </c>
      <c r="I22" s="25">
        <f>SUM(I23:L26)</f>
        <v>18397</v>
      </c>
      <c r="J22" s="25">
        <f aca="true" t="shared" si="5" ref="J22:AA22">SUM(J23:J25)</f>
        <v>0</v>
      </c>
      <c r="K22" s="25">
        <f t="shared" si="5"/>
        <v>0</v>
      </c>
      <c r="L22" s="25">
        <f t="shared" si="5"/>
        <v>0</v>
      </c>
      <c r="M22" s="25">
        <f t="shared" si="5"/>
        <v>0</v>
      </c>
      <c r="N22" s="25">
        <f t="shared" si="5"/>
        <v>0</v>
      </c>
      <c r="O22" s="25">
        <f t="shared" si="5"/>
        <v>0</v>
      </c>
      <c r="P22" s="25">
        <f t="shared" si="5"/>
        <v>0</v>
      </c>
      <c r="Q22" s="25">
        <f t="shared" si="5"/>
        <v>0</v>
      </c>
      <c r="R22" s="25">
        <f t="shared" si="5"/>
        <v>0</v>
      </c>
      <c r="S22" s="25">
        <f t="shared" si="5"/>
        <v>0</v>
      </c>
      <c r="T22" s="25">
        <f>SUM(T23:W26)</f>
        <v>18397</v>
      </c>
      <c r="U22" s="25">
        <f t="shared" si="5"/>
        <v>0</v>
      </c>
      <c r="V22" s="25">
        <f t="shared" si="5"/>
        <v>0</v>
      </c>
      <c r="W22" s="25">
        <f t="shared" si="5"/>
        <v>0</v>
      </c>
      <c r="X22" s="25">
        <f t="shared" si="5"/>
        <v>0</v>
      </c>
      <c r="Y22" s="25">
        <f t="shared" si="5"/>
        <v>0</v>
      </c>
      <c r="Z22" s="25">
        <f t="shared" si="5"/>
        <v>0</v>
      </c>
      <c r="AA22" s="25">
        <f t="shared" si="5"/>
        <v>0</v>
      </c>
      <c r="AB22" s="25">
        <f>SUM(AB23:AB26)</f>
        <v>1380</v>
      </c>
      <c r="AC22" s="25">
        <f>SUM(AC23:AE26)</f>
        <v>1380</v>
      </c>
      <c r="AD22" s="25">
        <f>SUM(AD23:AF26)</f>
        <v>1380</v>
      </c>
      <c r="AE22" s="25">
        <f>SUM(AE23:AG26)</f>
        <v>1380</v>
      </c>
      <c r="AF22" s="25">
        <f>SUM(AF23:AH26)</f>
        <v>1380</v>
      </c>
      <c r="AG22" s="22"/>
    </row>
    <row r="23" spans="1:33" s="8" customFormat="1" ht="73.5" customHeight="1">
      <c r="A23" s="34">
        <v>1</v>
      </c>
      <c r="B23" s="16" t="s">
        <v>55</v>
      </c>
      <c r="C23" s="7" t="s">
        <v>32</v>
      </c>
      <c r="D23" s="7" t="s">
        <v>56</v>
      </c>
      <c r="E23" s="7"/>
      <c r="F23" s="30" t="s">
        <v>52</v>
      </c>
      <c r="G23" s="7"/>
      <c r="H23" s="35">
        <f>+I23</f>
        <v>7000</v>
      </c>
      <c r="I23" s="31">
        <v>7000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31">
        <f>+I23</f>
        <v>7000</v>
      </c>
      <c r="U23" s="7"/>
      <c r="V23" s="7"/>
      <c r="W23" s="7"/>
      <c r="X23" s="7"/>
      <c r="Y23" s="7"/>
      <c r="Z23" s="7"/>
      <c r="AA23" s="7"/>
      <c r="AB23" s="37">
        <f>+AC23</f>
        <v>500</v>
      </c>
      <c r="AC23" s="31">
        <v>500</v>
      </c>
      <c r="AD23" s="7"/>
      <c r="AE23" s="7"/>
      <c r="AF23" s="31">
        <f>+AB23</f>
        <v>500</v>
      </c>
      <c r="AG23" s="46" t="s">
        <v>68</v>
      </c>
    </row>
    <row r="24" spans="1:33" s="8" customFormat="1" ht="37.5">
      <c r="A24" s="36">
        <v>2</v>
      </c>
      <c r="B24" s="16" t="s">
        <v>57</v>
      </c>
      <c r="C24" s="7" t="s">
        <v>32</v>
      </c>
      <c r="D24" s="7" t="s">
        <v>58</v>
      </c>
      <c r="E24" s="7"/>
      <c r="F24" s="30" t="s">
        <v>52</v>
      </c>
      <c r="G24" s="7"/>
      <c r="H24" s="35">
        <f>+I24</f>
        <v>1000</v>
      </c>
      <c r="I24" s="31">
        <v>1000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31">
        <f>+I24</f>
        <v>1000</v>
      </c>
      <c r="U24" s="7"/>
      <c r="V24" s="7"/>
      <c r="W24" s="7"/>
      <c r="X24" s="7"/>
      <c r="Y24" s="7"/>
      <c r="Z24" s="7"/>
      <c r="AA24" s="7"/>
      <c r="AB24" s="37">
        <f>+AC24</f>
        <v>180</v>
      </c>
      <c r="AC24" s="31">
        <v>180</v>
      </c>
      <c r="AD24" s="7"/>
      <c r="AE24" s="7"/>
      <c r="AF24" s="31">
        <f>+AB24</f>
        <v>180</v>
      </c>
      <c r="AG24" s="22"/>
    </row>
    <row r="25" spans="1:33" ht="81" customHeight="1">
      <c r="A25" s="34">
        <v>3</v>
      </c>
      <c r="B25" s="16" t="s">
        <v>64</v>
      </c>
      <c r="C25" s="17" t="s">
        <v>32</v>
      </c>
      <c r="D25" s="17" t="s">
        <v>65</v>
      </c>
      <c r="E25" s="17"/>
      <c r="F25" s="30" t="s">
        <v>52</v>
      </c>
      <c r="G25" s="17"/>
      <c r="H25" s="35">
        <v>60000</v>
      </c>
      <c r="I25" s="35">
        <v>1897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1">
        <f>+I25</f>
        <v>1897</v>
      </c>
      <c r="U25" s="22"/>
      <c r="V25" s="22"/>
      <c r="W25" s="22"/>
      <c r="X25" s="22"/>
      <c r="Y25" s="22"/>
      <c r="Z25" s="22"/>
      <c r="AA25" s="22"/>
      <c r="AB25" s="37">
        <f>+AC25</f>
        <v>200</v>
      </c>
      <c r="AC25" s="31">
        <v>200</v>
      </c>
      <c r="AD25" s="22"/>
      <c r="AE25" s="22"/>
      <c r="AF25" s="31">
        <f>+AB25</f>
        <v>200</v>
      </c>
      <c r="AG25" s="46" t="s">
        <v>67</v>
      </c>
    </row>
    <row r="26" spans="1:33" ht="64.5" customHeight="1">
      <c r="A26" s="36">
        <v>4</v>
      </c>
      <c r="B26" s="16" t="s">
        <v>50</v>
      </c>
      <c r="C26" s="17" t="s">
        <v>32</v>
      </c>
      <c r="D26" s="17" t="s">
        <v>66</v>
      </c>
      <c r="E26" s="17"/>
      <c r="F26" s="30" t="s">
        <v>52</v>
      </c>
      <c r="G26" s="17"/>
      <c r="H26" s="35">
        <f>+I26</f>
        <v>8500</v>
      </c>
      <c r="I26" s="31">
        <v>8500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1">
        <f>+I26</f>
        <v>8500</v>
      </c>
      <c r="U26" s="22"/>
      <c r="V26" s="22"/>
      <c r="W26" s="22"/>
      <c r="X26" s="22"/>
      <c r="Y26" s="22"/>
      <c r="Z26" s="22"/>
      <c r="AA26" s="22"/>
      <c r="AB26" s="37">
        <f>+AC26</f>
        <v>500</v>
      </c>
      <c r="AC26" s="31">
        <v>500</v>
      </c>
      <c r="AD26" s="22"/>
      <c r="AE26" s="22"/>
      <c r="AF26" s="31">
        <f>+AB26</f>
        <v>500</v>
      </c>
      <c r="AG26" s="22"/>
    </row>
    <row r="34" ht="27.75" customHeight="1" hidden="1">
      <c r="B34" s="2" t="s">
        <v>59</v>
      </c>
    </row>
    <row r="35" spans="2:32" ht="27.75" customHeight="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7" spans="1:33" ht="27.75" customHeight="1">
      <c r="A37" s="4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7.75" customHeight="1">
      <c r="A38" s="4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7.75" customHeight="1">
      <c r="A39" s="4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7.75" customHeight="1">
      <c r="A40" s="4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7.75" customHeight="1">
      <c r="A41" s="4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7.75" customHeight="1">
      <c r="A42" s="4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7.75" customHeight="1">
      <c r="A43" s="4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7.75" customHeight="1">
      <c r="A44" s="4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27.75" customHeight="1">
      <c r="A45" s="4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7.75" customHeight="1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7.75" customHeight="1">
      <c r="A47" s="4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7.75" customHeight="1">
      <c r="A48" s="4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7.75" customHeight="1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7.75" customHeight="1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7.75" customHeight="1">
      <c r="A51" s="4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7.75" customHeight="1">
      <c r="A52" s="4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7.75" customHeight="1">
      <c r="A53" s="4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27.75" customHeight="1">
      <c r="A54" s="4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27.75" customHeight="1">
      <c r="A55" s="4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27.75" customHeight="1">
      <c r="A56" s="4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27.75" customHeight="1">
      <c r="A57" s="4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27.75" customHeight="1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27.75" customHeight="1">
      <c r="A59" s="4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27.75" customHeight="1">
      <c r="A60" s="4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27.75" customHeight="1">
      <c r="A61" s="4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27.75" customHeight="1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7.75" customHeight="1">
      <c r="A63" s="4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27.75" customHeight="1">
      <c r="A64" s="4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7.75" customHeight="1">
      <c r="A65" s="4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27.75" customHeight="1">
      <c r="A66" s="4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7.75" customHeight="1">
      <c r="A67" s="4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7.75" customHeight="1">
      <c r="A68" s="4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7.75" customHeight="1">
      <c r="A69" s="4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27.75" customHeight="1">
      <c r="A70" s="4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27.75" customHeight="1">
      <c r="A71" s="4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27.75" customHeight="1">
      <c r="A72" s="4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27.75" customHeight="1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27.75" customHeight="1">
      <c r="A74" s="4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27.75" customHeight="1">
      <c r="A75" s="4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7.75" customHeight="1">
      <c r="A76" s="4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7.75" customHeight="1">
      <c r="A77" s="4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27.75" customHeight="1">
      <c r="A78" s="4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27.75" customHeight="1">
      <c r="A79" s="4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27.75" customHeight="1">
      <c r="A80" s="4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27.75" customHeight="1">
      <c r="A81" s="4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27.75" customHeight="1">
      <c r="A82" s="4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27.75" customHeight="1">
      <c r="A83" s="4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7.75" customHeight="1">
      <c r="A84" s="4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27.75" customHeight="1">
      <c r="A85" s="4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27.75" customHeight="1">
      <c r="A86" s="4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27.75" customHeight="1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27.75" customHeight="1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27.75" customHeight="1">
      <c r="A89" s="4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27.75" customHeight="1">
      <c r="A90" s="4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27.75" customHeight="1">
      <c r="A91" s="4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27.75" customHeight="1">
      <c r="A92" s="4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27.75" customHeight="1">
      <c r="A93" s="4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27.75" customHeight="1">
      <c r="A94" s="4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27.75" customHeight="1">
      <c r="A95" s="4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7.75" customHeight="1">
      <c r="A96" s="4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7.75" customHeight="1">
      <c r="A97" s="4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27.75" customHeight="1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27.75" customHeight="1">
      <c r="A99" s="4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7.75" customHeight="1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27.75" customHeight="1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27.75" customHeight="1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27.75" customHeight="1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7.75" customHeight="1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27.75" customHeight="1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27.75" customHeight="1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27.75" customHeight="1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27.75" customHeight="1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27.75" customHeight="1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27.75" customHeight="1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27.75" customHeight="1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27.75" customHeight="1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27.75" customHeight="1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27.75" customHeight="1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27.75" customHeight="1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27.75" customHeight="1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27.75" customHeight="1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27.75" customHeight="1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27.75" customHeight="1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27.75" customHeight="1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27.75" customHeight="1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27.75" customHeight="1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27.75" customHeight="1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27.75" customHeight="1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27.75" customHeight="1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27.75" customHeight="1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27.75" customHeight="1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27.75" customHeight="1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27.75" customHeight="1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27.75" customHeight="1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27.75" customHeight="1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27.75" customHeight="1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7.75" customHeight="1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27.75" customHeight="1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27.75" customHeight="1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27.75" customHeight="1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27.75" customHeight="1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7.75" customHeight="1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27.75" customHeight="1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27.75" customHeight="1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27.75" customHeight="1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27.75" customHeight="1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27.75" customHeight="1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27.75" customHeight="1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27.75" customHeight="1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27.75" customHeight="1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27.75" customHeight="1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27.75" customHeight="1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7.75" customHeight="1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7.75" customHeight="1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27.75" customHeight="1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27.75" customHeight="1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27.75" customHeight="1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27.75" customHeight="1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27.75" customHeight="1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27.75" customHeight="1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27.75" customHeight="1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27.75" customHeight="1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27.75" customHeight="1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27.75" customHeight="1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27.75" customHeight="1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27.75" customHeight="1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27.75" customHeight="1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27.75" customHeight="1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27.75" customHeight="1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27.75" customHeight="1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27.75" customHeight="1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27.75" customHeight="1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27.75" customHeight="1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27.75" customHeight="1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27.75" customHeight="1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27.75" customHeight="1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27.75" customHeight="1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27.75" customHeight="1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27.75" customHeight="1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27.75" customHeight="1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27.75" customHeight="1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27.75" customHeight="1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27.75" customHeight="1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7.75" customHeight="1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27.75" customHeight="1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27.75" customHeight="1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27.75" customHeight="1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27.75" customHeight="1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27.75" customHeight="1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27.75" customHeight="1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7.75" customHeight="1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27.75" customHeight="1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27.75" customHeight="1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27.75" customHeight="1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7.75" customHeight="1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27.75" customHeight="1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27.75" customHeight="1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27.75" customHeight="1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27.75" customHeight="1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27.75" customHeight="1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7.75" customHeight="1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27.75" customHeight="1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7.75" customHeight="1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27.75" customHeight="1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27.75" customHeight="1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27.75" customHeight="1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27.75" customHeight="1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27.75" customHeight="1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27.75" customHeight="1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27.75" customHeight="1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27.75" customHeight="1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27.75" customHeight="1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27.75" customHeight="1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27.75" customHeight="1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27.75" customHeight="1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27.75" customHeight="1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27.75" customHeight="1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27.75" customHeight="1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27.75" customHeight="1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27.75" customHeight="1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27.75" customHeight="1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7.75" customHeight="1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27.75" customHeight="1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27.75" customHeight="1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27.75" customHeight="1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27.75" customHeight="1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27.75" customHeight="1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27.75" customHeight="1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27.75" customHeight="1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27.75" customHeight="1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27.75" customHeight="1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27.75" customHeight="1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27.75" customHeight="1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27.75" customHeight="1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27.75" customHeight="1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27.75" customHeight="1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27.75" customHeight="1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27.75" customHeight="1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27.75" customHeight="1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27.75" customHeight="1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27.75" customHeight="1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27.75" customHeight="1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27.75" customHeight="1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27.75" customHeight="1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27.75" customHeight="1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27.75" customHeight="1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27.75" customHeight="1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27.75" customHeight="1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27.75" customHeight="1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27.75" customHeight="1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27.75" customHeight="1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27.75" customHeight="1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27.75" customHeight="1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27.75" customHeight="1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27.75" customHeight="1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27.75" customHeight="1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27.75" customHeight="1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27.75" customHeight="1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27.75" customHeight="1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27.75" customHeight="1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27.75" customHeight="1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27.75" customHeight="1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27.75" customHeight="1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27.75" customHeight="1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27.75" customHeight="1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27.75" customHeight="1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27.75" customHeight="1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27.75" customHeight="1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27.75" customHeight="1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27.75" customHeight="1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27.75" customHeight="1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27.75" customHeight="1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27.75" customHeight="1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27.75" customHeight="1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27.75" customHeight="1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27.75" customHeight="1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27.75" customHeight="1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27.75" customHeight="1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27.75" customHeight="1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27.75" customHeight="1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27.75" customHeight="1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27.75" customHeight="1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27.75" customHeight="1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27.75" customHeight="1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27.75" customHeight="1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27.75" customHeight="1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27.75" customHeight="1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27.75" customHeight="1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27.75" customHeight="1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27.75" customHeight="1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27.75" customHeight="1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27.75" customHeight="1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27.75" customHeight="1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27.75" customHeight="1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27.75" customHeight="1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27.75" customHeight="1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27.75" customHeight="1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27.75" customHeight="1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27.75" customHeight="1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27.75" customHeight="1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27.75" customHeight="1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27.75" customHeight="1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27.75" customHeight="1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27.75" customHeight="1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27.75" customHeight="1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27.75" customHeight="1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27.75" customHeight="1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27.75" customHeight="1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27.75" customHeight="1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27.75" customHeight="1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27.75" customHeight="1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27.75" customHeight="1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27.75" customHeight="1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27.75" customHeight="1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27.75" customHeight="1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27.75" customHeight="1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27.75" customHeight="1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27.75" customHeight="1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27.75" customHeight="1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27.75" customHeight="1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27.75" customHeight="1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27.75" customHeight="1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27.75" customHeight="1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27.75" customHeight="1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27.75" customHeight="1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27.75" customHeight="1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27.75" customHeight="1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27.75" customHeight="1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27.75" customHeight="1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27.75" customHeight="1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27.75" customHeight="1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27.75" customHeight="1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27.75" customHeight="1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27.75" customHeight="1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27.75" customHeight="1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27.75" customHeight="1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27.75" customHeight="1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27.75" customHeight="1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27.75" customHeight="1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27.75" customHeight="1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27.75" customHeight="1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27.75" customHeight="1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27.75" customHeight="1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27.75" customHeight="1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27.75" customHeight="1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27.75" customHeight="1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27.75" customHeight="1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27.75" customHeight="1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27.75" customHeight="1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</sheetData>
  <sheetProtection/>
  <mergeCells count="45">
    <mergeCell ref="B35:S35"/>
    <mergeCell ref="AB7:AB9"/>
    <mergeCell ref="AC7:AF7"/>
    <mergeCell ref="T8:T9"/>
    <mergeCell ref="U8:W8"/>
    <mergeCell ref="X8:X9"/>
    <mergeCell ref="Y8:AA8"/>
    <mergeCell ref="AC8:AC9"/>
    <mergeCell ref="AD8:AF8"/>
    <mergeCell ref="P7:P9"/>
    <mergeCell ref="Q7:Q9"/>
    <mergeCell ref="R7:R9"/>
    <mergeCell ref="S7:S9"/>
    <mergeCell ref="T7:W7"/>
    <mergeCell ref="X7:AA7"/>
    <mergeCell ref="N6:O6"/>
    <mergeCell ref="P6:Q6"/>
    <mergeCell ref="N7:N9"/>
    <mergeCell ref="O7:O9"/>
    <mergeCell ref="H7:H9"/>
    <mergeCell ref="I7:I9"/>
    <mergeCell ref="J7:J9"/>
    <mergeCell ref="K7:K9"/>
    <mergeCell ref="L7:L9"/>
    <mergeCell ref="M7:M9"/>
    <mergeCell ref="G5:I5"/>
    <mergeCell ref="J5:Q5"/>
    <mergeCell ref="R5:S6"/>
    <mergeCell ref="T5:AA6"/>
    <mergeCell ref="AB5:AF6"/>
    <mergeCell ref="AG5:AG9"/>
    <mergeCell ref="G6:G9"/>
    <mergeCell ref="H6:I6"/>
    <mergeCell ref="J6:K6"/>
    <mergeCell ref="L6:M6"/>
    <mergeCell ref="A1:AG1"/>
    <mergeCell ref="A2:AG2"/>
    <mergeCell ref="A3:AG3"/>
    <mergeCell ref="A4:AG4"/>
    <mergeCell ref="A5:A9"/>
    <mergeCell ref="B5:B9"/>
    <mergeCell ref="C5:C9"/>
    <mergeCell ref="D5:D9"/>
    <mergeCell ref="E5:E9"/>
    <mergeCell ref="F5:F9"/>
  </mergeCells>
  <printOptions/>
  <pageMargins left="0.5" right="0.3" top="0.5" bottom="0.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2023-11-06T03:42:37Z</cp:lastPrinted>
  <dcterms:created xsi:type="dcterms:W3CDTF">2023-10-26T07:57:29Z</dcterms:created>
  <dcterms:modified xsi:type="dcterms:W3CDTF">2023-11-06T03:43:03Z</dcterms:modified>
  <cp:category/>
  <cp:version/>
  <cp:contentType/>
  <cp:contentStatus/>
</cp:coreProperties>
</file>